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15360" windowHeight="7630" tabRatio="9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<sst xmlns="http://schemas.openxmlformats.org/spreadsheetml/2006/main" count="1081" uniqueCount="636">
  <si>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</si>
  <si>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</si>
  <si>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</si>
  <si>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</si>
  <si>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</si>
  <si>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</si>
  <si>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</si>
  <si>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</si>
  <si>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</si>
  <si>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</si>
  <si>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</si>
  <si>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</si>
  <si>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</si>
  <si>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</si>
  <si>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</si>
  <si>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</si>
  <si>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</si>
  <si>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</si>
  <si>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</si>
  <si>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</si>
  <si>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</si>
  <si>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</si>
  <si>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</si>
  <si>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</si>
  <si>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</si>
  <si>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</si>
  <si>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</si>
  <si>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</si>
  <si>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</si>
  <si>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</si>
  <si>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</si>
  <si>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</si>
  <si>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</si>
  <si>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</si>
  <si>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</si>
  <si>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</si>
  <si>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</si>
  <si>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</si>
  <si>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</si>
  <si>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</si>
  <si>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</si>
  <si>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</si>
  <si>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</si>
  <si>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</si>
  <si>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</si>
  <si>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</si>
  <si>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</si>
  <si>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</si>
  <si>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</si>
  <si>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</si>
  <si>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</si>
  <si>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</si>
  <si>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</si>
  <si>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</si>
  <si>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</si>
  <si>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</si>
  <si>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</si>
  <si>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</si>
  <si>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</si>
  <si>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</si>
  <si>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</si>
  <si>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</si>
  <si>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</si>
  <si>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</si>
  <si>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</si>
  <si>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</si>
  <si>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</si>
  <si>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</si>
  <si>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</si>
  <si>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</si>
  <si>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</si>
  <si>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</si>
  <si>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</si>
  <si>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</si>
  <si>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</si>
  <si>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</si>
  <si>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</si>
  <si>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</si>
  <si>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</si>
  <si>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</si>
  <si>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</si>
  <si>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</si>
  <si>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</si>
  <si>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</si>
  <si>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</si>
  <si>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</si>
  <si>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</si>
  <si>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</si>
  <si>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</si>
  <si>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</si>
  <si>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</si>
  <si>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</si>
  <si>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</si>
  <si>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</si>
  <si>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</si>
  <si>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</si>
  <si>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</si>
  <si>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</si>
  <si>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</si>
  <si>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</si>
  <si>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</si>
  <si>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</si>
  <si>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</si>
  <si>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</si>
  <si>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</si>
  <si>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</si>
  <si>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</si>
  <si>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</si>
  <si>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</si>
  <si>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</si>
  <si>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</si>
  <si>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</si>
  <si>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</si>
  <si>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</si>
  <si>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</si>
  <si>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</si>
  <si>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</si>
  <si>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</si>
  <si>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</si>
  <si>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</si>
  <si>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</si>
  <si>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</si>
  <si>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</si>
  <si>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</si>
  <si>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</si>
  <si>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</si>
  <si>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</si>
  <si>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</si>
  <si>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</si>
  <si>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</si>
  <si>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</si>
  <si>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</si>
  <si>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</si>
  <si>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</si>
  <si>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</si>
  <si>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</si>
  <si>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</si>
  <si>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</si>
  <si>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</si>
  <si>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</si>
  <si>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</si>
  <si>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</si>
  <si>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</si>
  <si>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</si>
  <si>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</si>
  <si>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</si>
  <si>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</si>
  <si>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</si>
  <si>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</si>
  <si>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</si>
  <si>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</si>
  <si>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</si>
  <si>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</si>
  <si>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</si>
  <si>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</si>
  <si>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</si>
  <si>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</si>
  <si>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</si>
  <si>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</si>
  <si>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</si>
  <si>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</si>
  <si>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</si>
  <si>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</si>
  <si>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</si>
  <si>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</si>
  <si>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</si>
  <si>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</si>
  <si>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</si>
  <si>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</si>
  <si>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</si>
  <si>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</si>
  <si>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</si>
  <si>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</si>
  <si>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</si>
  <si>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</si>
  <si>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</si>
  <si>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</si>
  <si>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</si>
  <si>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</si>
  <si>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</si>
  <si>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</si>
  <si>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</si>
  <si>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</si>
  <si>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</si>
  <si>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</si>
  <si>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</si>
  <si>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</si>
  <si>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</si>
  <si>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</si>
  <si>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</si>
  <si>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</si>
  <si>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</si>
  <si>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</si>
  <si>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</si>
  <si>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</si>
  <si>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</si>
  <si>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</si>
  <si>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</si>
  <si>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</si>
  <si>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</si>
  <si>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</si>
  <si>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</si>
  <si>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</si>
  <si>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</si>
  <si>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</si>
  <si>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</si>
  <si>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</si>
  <si>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</si>
  <si>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</si>
  <si>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</si>
  <si>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</si>
  <si>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</si>
  <si>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</si>
  <si>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</si>
  <si>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</si>
  <si>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埼玉県さいたま市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</si>
  <si>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</si>
  <si>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</si>
  <si>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</si>
  <si>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</si>
  <si>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</si>
  <si>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</si>
  <si>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</si>
  <si>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</si>
  <si>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</si>
  <si>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</si>
  <si>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</si>
  <si>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</si>
  <si>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</si>
  <si>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</si>
  <si>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</si>
  <si>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</si>
  <si>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</si>
  <si>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</si>
  <si>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</si>
  <si>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</si>
  <si>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</si>
  <si>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</si>
  <si>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</si>
  <si>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</si>
  <si>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</si>
  <si>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</si>
  <si>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</si>
  <si>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</si>
  <si>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</si>
  <si>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</si>
  <si>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</si>
  <si>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</si>
  <si>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</si>
  <si>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</si>
  <si>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</si>
  <si>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</si>
  <si>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</si>
  <si>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</si>
  <si>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</si>
  <si>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</si>
  <si>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</si>
  <si>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</si>
  <si>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</si>
  <si>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</si>
  <si>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</si>
  <si>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</si>
  <si>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</si>
  <si>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</si>
  <si>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</si>
  <si>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</si>
  <si>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</si>
  <si>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</si>
  <si>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</si>
  <si>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</si>
  <si>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</si>
  <si>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</si>
  <si>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</si>
  <si>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</si>
  <si>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</si>
  <si>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</si>
  <si>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</si>
  <si>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</si>
  <si>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</si>
  <si>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</si>
  <si>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</si>
  <si>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</si>
  <si>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</si>
  <si>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</si>
  <si>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</si>
  <si>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</si>
  <si>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</si>
  <si>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</si>
  <si>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</si>
  <si>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</si>
  <si>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</si>
  <si>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</si>
  <si>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</si>
  <si>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</si>
  <si>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</si>
  <si>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</si>
  <si>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</si>
  <si>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</si>
  <si>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</si>
  <si>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</si>
  <si>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</si>
  <si>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</si>
  <si>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</si>
  <si>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</si>
  <si>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</si>
  <si>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</si>
  <si>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</si>
  <si>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</si>
  <si>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</si>
  <si>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</si>
  <si>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</si>
  <si>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</si>
  <si>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</si>
  <si>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</si>
  <si>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</si>
  <si>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</si>
  <si>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</si>
  <si>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</si>
  <si>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</si>
  <si>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</si>
  <si>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</si>
  <si>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</si>
  <si>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</si>
  <si>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</si>
  <si>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</si>
  <si>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</si>
  <si>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</si>
  <si>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</si>
  <si>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</si>
  <si>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</si>
  <si>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</si>
  <si>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</si>
  <si>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</si>
  <si>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</si>
  <si>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</si>
  <si>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</si>
  <si>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</si>
  <si>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</si>
  <si>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</si>
  <si>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</si>
  <si>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</si>
  <si>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</si>
  <si>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</si>
  <si>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</si>
  <si>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</si>
  <si>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</si>
  <si>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</si>
  <si>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</si>
  <si>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</si>
  <si>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</si>
  <si>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</si>
  <si>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</si>
  <si>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</si>
  <si>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</si>
  <si>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</si>
  <si>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</si>
  <si>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</si>
  <si>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</si>
  <si>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</si>
  <si>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</si>
  <si>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</si>
  <si>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</si>
  <si>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</si>
  <si>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</si>
  <si>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</si>
  <si>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埼玉県さいたま市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</si>
  <si>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</si>
  <si>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</si>
  <si>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</si>
  <si>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</si>
  <si>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</si>
  <si>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</si>
  <si>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</si>
  <si>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</si>
  <si>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</si>
  <si>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</si>
  <si>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</si>
  <si>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</si>
  <si>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</si>
  <si>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</si>
  <si>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</si>
  <si>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</si>
  <si>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</si>
  <si>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</si>
  <si>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</si>
  <si>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</si>
  <si>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さいたま市母子父子寡婦福祉資金貸付事業特別会計</t>
    <phoneticPr fontId="5"/>
  </si>
  <si>
    <t>-</t>
    <phoneticPr fontId="5"/>
  </si>
  <si>
    <t>さいたま市用地先行取得事業特別会計</t>
    <phoneticPr fontId="5"/>
  </si>
  <si>
    <t>さいたま市大宮駅西口都市改造事業特別会計</t>
    <phoneticPr fontId="5"/>
  </si>
  <si>
    <t>さいたま市南与野駅西口土地区画整理事業特別会計</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</si>
  <si>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</si>
  <si>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</si>
  <si>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</si>
  <si>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</si>
  <si>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</si>
  <si>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</si>
  <si>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</si>
  <si>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</si>
  <si>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</si>
  <si>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</si>
  <si>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</si>
  <si>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</si>
  <si>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</si>
  <si>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</si>
  <si>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</si>
  <si>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さいたま市介護保険事業特別会計</t>
    <phoneticPr fontId="5"/>
  </si>
  <si>
    <t>さいたま市後期高齢者医療事業特別会計</t>
    <phoneticPr fontId="5"/>
  </si>
  <si>
    <t>さいたま市水道事業会計</t>
    <phoneticPr fontId="5"/>
  </si>
  <si>
    <t>法適用企業</t>
    <phoneticPr fontId="5"/>
  </si>
  <si>
    <t>さいたま市病院事業会計</t>
    <phoneticPr fontId="5"/>
  </si>
  <si>
    <t>法適用企業</t>
    <phoneticPr fontId="5"/>
  </si>
  <si>
    <t>さいたま市下水道事業会計</t>
    <phoneticPr fontId="5"/>
  </si>
  <si>
    <t>さいたま市食肉中央卸売市場及びと畜場事業特別会計</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</si>
  <si>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</si>
  <si>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</si>
  <si>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</si>
  <si>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</si>
  <si>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</si>
  <si>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</si>
  <si>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</si>
  <si>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</si>
  <si>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</si>
  <si>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</si>
  <si>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</si>
  <si>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</si>
  <si>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</si>
  <si>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</si>
  <si>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</si>
  <si>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</si>
  <si>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</si>
  <si>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</si>
  <si>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</si>
  <si>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</si>
  <si>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</si>
  <si>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</si>
  <si>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</si>
  <si>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</si>
  <si>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</si>
  <si>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</si>
  <si>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</si>
  <si>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</si>
  <si>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</si>
  <si>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</si>
  <si>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</si>
  <si>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</si>
  <si>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</si>
  <si>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</si>
  <si>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</si>
  <si>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</si>
  <si>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</si>
  <si>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</si>
  <si>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</si>
  <si>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</si>
  <si>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</si>
  <si>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</si>
  <si>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</si>
  <si>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</si>
  <si>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</si>
  <si>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</si>
  <si>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</si>
  <si>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</si>
  <si>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</si>
  <si>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</si>
  <si>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</si>
  <si>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</si>
  <si>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</si>
  <si>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</si>
  <si>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</si>
  <si>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</si>
  <si>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</si>
  <si>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</si>
  <si>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</si>
  <si>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さいたま市下水道事業会計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</si>
  <si>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</si>
  <si>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</si>
  <si>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さいたま市病院事業会計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</si>
  <si>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</si>
  <si>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さいたま市浦和東部第一特定土地区画整理事業特別会計</t>
    <phoneticPr fontId="5"/>
  </si>
  <si>
    <t>(Ｆ)</t>
    <phoneticPr fontId="5"/>
  </si>
  <si>
    <t>さいたま市東浦和第二土地区画整理事業特別会計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</si>
  <si>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</si>
  <si>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</si>
  <si>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</si>
  <si>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</si>
  <si>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</si>
  <si>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</si>
  <si>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</si>
  <si>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</si>
  <si>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</si>
  <si>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</si>
  <si>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</si>
  <si>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</si>
  <si>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</si>
  <si>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</si>
  <si>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</si>
  <si>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</si>
  <si>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</si>
  <si>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</si>
  <si>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</si>
  <si>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</si>
  <si>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</si>
  <si>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</si>
  <si>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</si>
  <si>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</si>
  <si>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</si>
  <si>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</si>
  <si>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</si>
  <si>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</si>
  <si>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</si>
  <si>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</si>
  <si>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</si>
  <si>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</si>
  <si>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</si>
  <si>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</si>
  <si>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</si>
  <si>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</si>
  <si>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</si>
  <si>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</si>
  <si>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</si>
  <si>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</si>
  <si>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</si>
  <si>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</si>
  <si>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</si>
  <si>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</si>
  <si>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</si>
  <si>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</si>
  <si>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</si>
  <si>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</si>
  <si>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</si>
  <si>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</si>
  <si>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</si>
  <si>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</si>
  <si>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</si>
  <si>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</si>
  <si>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</si>
  <si>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</si>
  <si>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</si>
  <si>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</si>
  <si>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</si>
  <si>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</si>
  <si>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</si>
  <si>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</si>
  <si>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</si>
  <si>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</si>
  <si>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</si>
  <si>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</si>
  <si>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</si>
  <si>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</si>
  <si>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</si>
  <si>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</si>
  <si>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</si>
  <si>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</si>
  <si>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</si>
  <si>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</si>
  <si>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</si>
  <si>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</si>
  <si>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</si>
  <si>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</si>
  <si>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</si>
  <si>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</si>
  <si>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</si>
  <si>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</si>
  <si>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</si>
  <si>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</si>
  <si>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0.34</t>
  </si>
  <si>
    <t>▲ 0.88</t>
  </si>
  <si>
    <t>さいたま市水道事業会計</t>
  </si>
  <si>
    <t>さいたま市病院事業会計</t>
  </si>
  <si>
    <t>さいたま市下水道事業会計</t>
  </si>
  <si>
    <t>一般会計</t>
  </si>
  <si>
    <t>さいたま市介護保険事業特別会計</t>
  </si>
  <si>
    <t>さいたま市後期高齢者医療事業特別会計</t>
  </si>
  <si>
    <t>さいたま市国民健康保険事業特別会計</t>
  </si>
  <si>
    <t>さいたま市母子父子寡婦福祉資金貸付事業特別会計</t>
  </si>
  <si>
    <t>その他会計（赤字）</t>
  </si>
  <si>
    <t>その他会計（黒字）</t>
  </si>
  <si>
    <t>H25末</t>
    <phoneticPr fontId="5"/>
  </si>
  <si>
    <t>H26末</t>
    <phoneticPr fontId="5"/>
  </si>
  <si>
    <t>H27末</t>
    <phoneticPr fontId="5"/>
  </si>
  <si>
    <t>H28末</t>
    <phoneticPr fontId="5"/>
  </si>
  <si>
    <t>H29末</t>
    <phoneticPr fontId="5"/>
  </si>
  <si>
    <t>翌年度繰越4975</t>
    <rPh sb="0" eb="3">
      <t>ヨクネンド</t>
    </rPh>
    <rPh sb="3" eb="5">
      <t>クリコシ</t>
    </rPh>
    <phoneticPr fontId="3"/>
  </si>
  <si>
    <t>事業繰越38</t>
    <rPh sb="0" eb="2">
      <t>ジギョウ</t>
    </rPh>
    <rPh sb="2" eb="4">
      <t>クリコシ</t>
    </rPh>
    <phoneticPr fontId="3"/>
  </si>
  <si>
    <t>翌年度繰越43</t>
    <rPh sb="0" eb="3">
      <t>ヨクネンド</t>
    </rPh>
    <rPh sb="3" eb="5">
      <t>クリコシ</t>
    </rPh>
    <phoneticPr fontId="3"/>
  </si>
  <si>
    <t>翌年度繰越17</t>
    <rPh sb="0" eb="3">
      <t>ヨクネンド</t>
    </rPh>
    <rPh sb="3" eb="5">
      <t>クリコシ</t>
    </rPh>
    <phoneticPr fontId="3"/>
  </si>
  <si>
    <t>公営事業</t>
    <rPh sb="0" eb="4">
      <t>コウエイジギョウ</t>
    </rPh>
    <phoneticPr fontId="3"/>
  </si>
  <si>
    <t>彩の国さいたま人づくり広域連合</t>
    <rPh sb="0" eb="1">
      <t>サイ</t>
    </rPh>
    <rPh sb="2" eb="3">
      <t>クニ</t>
    </rPh>
    <rPh sb="7" eb="8">
      <t>ヒト</t>
    </rPh>
    <rPh sb="11" eb="13">
      <t>コウイキ</t>
    </rPh>
    <rPh sb="13" eb="15">
      <t>レンゴウ</t>
    </rPh>
    <phoneticPr fontId="38"/>
  </si>
  <si>
    <t>埼玉県都市競艇組合</t>
    <rPh sb="0" eb="3">
      <t>サイタマケン</t>
    </rPh>
    <rPh sb="3" eb="5">
      <t>トシ</t>
    </rPh>
    <rPh sb="5" eb="7">
      <t>キョウテイ</t>
    </rPh>
    <rPh sb="7" eb="9">
      <t>クミアイ</t>
    </rPh>
    <phoneticPr fontId="38"/>
  </si>
  <si>
    <t>埼玉県浦和競馬組合</t>
    <rPh sb="0" eb="3">
      <t>サイタマケン</t>
    </rPh>
    <rPh sb="3" eb="5">
      <t>ウラワ</t>
    </rPh>
    <rPh sb="5" eb="7">
      <t>ケイバ</t>
    </rPh>
    <rPh sb="7" eb="9">
      <t>クミアイ</t>
    </rPh>
    <phoneticPr fontId="38"/>
  </si>
  <si>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38"/>
  </si>
  <si>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38"/>
  </si>
  <si>
    <t>公益財団法人さいたま市体育協会</t>
  </si>
  <si>
    <t>公益財団法人さいたま市文化振興事業団</t>
    <rPh sb="0" eb="2">
      <t>コウエキ</t>
    </rPh>
    <rPh sb="2" eb="4">
      <t>ザイダン</t>
    </rPh>
    <rPh sb="4" eb="6">
      <t>ホウジン</t>
    </rPh>
    <phoneticPr fontId="1"/>
  </si>
  <si>
    <t>一般財団法人さいたま市浦和地域医療センター</t>
    <rPh sb="0" eb="2">
      <t>イッパン</t>
    </rPh>
    <rPh sb="2" eb="4">
      <t>ザイダン</t>
    </rPh>
    <rPh sb="4" eb="6">
      <t>ホウジン</t>
    </rPh>
    <phoneticPr fontId="1"/>
  </si>
  <si>
    <t>公益財団法人さいたま市産業創造財団</t>
  </si>
  <si>
    <t>公益社団法人さいたま観光国際協会</t>
    <rPh sb="0" eb="2">
      <t>コウエキ</t>
    </rPh>
    <phoneticPr fontId="1"/>
  </si>
  <si>
    <t>公益財団法人さいたま市公園緑地協会</t>
  </si>
  <si>
    <t>一般財団法人さいたま市都市整備公社</t>
    <rPh sb="0" eb="2">
      <t>イッパン</t>
    </rPh>
    <rPh sb="2" eb="4">
      <t>ザイダン</t>
    </rPh>
    <rPh sb="4" eb="6">
      <t>ホウジン</t>
    </rPh>
    <rPh sb="10" eb="11">
      <t>シ</t>
    </rPh>
    <rPh sb="11" eb="13">
      <t>トシ</t>
    </rPh>
    <rPh sb="13" eb="15">
      <t>セイビ</t>
    </rPh>
    <rPh sb="15" eb="17">
      <t>コウシャ</t>
    </rPh>
    <phoneticPr fontId="1"/>
  </si>
  <si>
    <t>北浦和ターミナルビル株式会社</t>
  </si>
  <si>
    <t>与野都市開発株式会社</t>
  </si>
  <si>
    <t>岩槻都市振興株式会社</t>
  </si>
  <si>
    <t>一般財団法人さいたま市土地区画整理協会</t>
    <rPh sb="0" eb="2">
      <t>イッパン</t>
    </rPh>
    <phoneticPr fontId="1"/>
  </si>
  <si>
    <t>埼玉高速鉄道株式会社</t>
    <rPh sb="6" eb="10">
      <t>カブシキガイシャ</t>
    </rPh>
    <phoneticPr fontId="37"/>
  </si>
  <si>
    <t>大間木水深特定土地区画整理組合</t>
  </si>
  <si>
    <t>大門第二特定土地区画整理組合</t>
  </si>
  <si>
    <t>大門上・下野田特定土地区画整理組合</t>
  </si>
  <si>
    <t>大谷口・太田窪土地区画整理組合</t>
  </si>
  <si>
    <t>丸ヶ崎土地区画整理組合</t>
  </si>
  <si>
    <t>七里駅北側特定土地区画整理組合</t>
  </si>
  <si>
    <t>台・一ノ久保特定土地区画整理組合</t>
  </si>
  <si>
    <t>大和田特定土地区画整理組合</t>
  </si>
  <si>
    <t>中川第一特定土地区画整理組合</t>
  </si>
  <si>
    <t>土呂農住特定土地区画整理組合</t>
  </si>
  <si>
    <t>島町西部土地区画整理組合</t>
  </si>
  <si>
    <t>内谷・会ノ谷特定土地区画整理組合</t>
  </si>
  <si>
    <t>風渡野南特定土地区画整理組合</t>
  </si>
  <si>
    <t>蓮沼下特定土地区画整理組合</t>
  </si>
  <si>
    <t>○</t>
  </si>
  <si>
    <t>都市開発基金</t>
    <rPh sb="0" eb="2">
      <t>トシ</t>
    </rPh>
    <rPh sb="2" eb="4">
      <t>カイハツ</t>
    </rPh>
    <rPh sb="4" eb="6">
      <t>キキン</t>
    </rPh>
    <phoneticPr fontId="2"/>
  </si>
  <si>
    <t>庁舎整備基金</t>
    <rPh sb="0" eb="2">
      <t>チョウシャ</t>
    </rPh>
    <rPh sb="2" eb="4">
      <t>セイビ</t>
    </rPh>
    <rPh sb="4" eb="6">
      <t>キキン</t>
    </rPh>
    <phoneticPr fontId="2"/>
  </si>
  <si>
    <t>合併振興基金</t>
    <rPh sb="0" eb="2">
      <t>ガッペイ</t>
    </rPh>
    <rPh sb="2" eb="4">
      <t>シンコウ</t>
    </rPh>
    <rPh sb="4" eb="6">
      <t>キキン</t>
    </rPh>
    <phoneticPr fontId="2"/>
  </si>
  <si>
    <t>公共施設マネジメント基金</t>
    <rPh sb="0" eb="2">
      <t>コウキョウ</t>
    </rPh>
    <rPh sb="2" eb="4">
      <t>シセツ</t>
    </rPh>
    <rPh sb="10" eb="12">
      <t>キキン</t>
    </rPh>
    <phoneticPr fontId="2"/>
  </si>
  <si>
    <t>文化芸術都市創造基金</t>
    <rPh sb="0" eb="2">
      <t>ブンカ</t>
    </rPh>
    <rPh sb="2" eb="4">
      <t>ゲイジュツ</t>
    </rPh>
    <rPh sb="4" eb="6">
      <t>トシ</t>
    </rPh>
    <rPh sb="6" eb="8">
      <t>ソウゾウ</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</si>
  <si>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</si>
  <si>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</si>
  <si>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</si>
  <si>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が類似団体平均値を下回り、比較的健全な財政を維持している。今年度においては、普通建設事業費に係る地方債現在高やPFI事業による債務負担行為に基づく支出予定額が増加していること等により将来負担比率が増加するとともに、公共施設等の老朽化により有形固定資産減価償却率が増加している。
　引き続き「さいたま市公共施設マネジメント計画・第1次アクションプラン」に基づき、計画的に公共施設等の建替えや大規模改修等を行っていく必要があるが、地方債の発行に伴い、将来負担比率が増加していくことが見込まれる。</t>
    <rPh sb="107" eb="108">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</si>
  <si>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</si>
  <si>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</si>
  <si>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</si>
  <si>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</si>
  <si>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</si>
  <si>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</si>
  <si>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類似団体平均値を下回り、比較的健全な財政を維持している。今年度においては、普通建設事業費に係る地方債現在高やPFI事業による債務負担行為に基づく支出予定額が増加したこと等により将来負担比率が増加する一方、実質公債費比率は増減がなかった。
　今後も公共施設等の改修に伴う地方債の発行により将来負担比率の増加が見込まれるため、引き続き交付税措置のある地方債の活用を検討する。</t>
    <rPh sb="105" eb="106">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</si>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</sst>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8"/>
      <color theme="3"/>
      <name val="游ゴシック Light"/>
      <family val="2"/>
      <charset val="128"/>
      <scheme val="maj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9"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029E-4C56-86AE-B50EDFB5E0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57976</c:v>
                </c:pt>
                <c:pt idx="1">
                  <c:v>50740</c:v>
                </c:pt>
                <c:pt idx="2">
                  <c:v>47067</c:v>
                </c:pt>
                <c:pt idx="3">
                  <c:v>61078</c:v>
                </c:pt>
                <c:pt idx="4">
                  <c:v>62747</c:v>
                </c:pt>
              </c:numCache>
            </c:numRef>
          </c:val>
          <c:smooth val="0"/>
          <c:extLst>
            <c:ext xmlns:c16="http://schemas.microsoft.com/office/drawing/2014/chart" uri="{C3380CC4-5D6E-409C-BE32-E72D297353CC}">
              <c16:uniqueId val="{00000001-029E-4C56-86AE-B50EDFB5E0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2.34</c:v>
                </c:pt>
                <c:pt idx="1">
                  <c:v>1.98</c:v>
                </c:pt>
                <c:pt idx="2">
                  <c:v>0.93</c:v>
                </c:pt>
                <c:pt idx="3">
                  <c:v>1.28</c:v>
                </c:pt>
                <c:pt idx="4">
                  <c:v>0.49</c:v>
                </c:pt>
              </c:numCache>
            </c:numRef>
          </c:val>
          <c:extLst>
            <c:ext xmlns:c16="http://schemas.microsoft.com/office/drawing/2014/chart" uri="{C3380CC4-5D6E-409C-BE32-E72D297353CC}">
              <c16:uniqueId val="{00000000-651B-42B6-AD63-AB93E1A761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7.61</c:v>
                </c:pt>
                <c:pt idx="1">
                  <c:v>7.57</c:v>
                </c:pt>
                <c:pt idx="2">
                  <c:v>7.44</c:v>
                </c:pt>
                <c:pt idx="3">
                  <c:v>6.42</c:v>
                </c:pt>
                <c:pt idx="4">
                  <c:v>7.61</c:v>
                </c:pt>
              </c:numCache>
            </c:numRef>
          </c:val>
          <c:extLst>
            <c:ext xmlns:c16="http://schemas.microsoft.com/office/drawing/2014/chart" uri="{C3380CC4-5D6E-409C-BE32-E72D297353CC}">
              <c16:uniqueId val="{00000001-651B-42B6-AD63-AB93E1A761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0.13</c:v>
                </c:pt>
                <c:pt idx="1">
                  <c:v>-0.34</c:v>
                </c:pt>
                <c:pt idx="2">
                  <c:v>-0.88</c:v>
                </c:pt>
                <c:pt idx="3">
                  <c:v>0.47</c:v>
                </c:pt>
                <c:pt idx="4">
                  <c:v>0.49</c:v>
                </c:pt>
              </c:numCache>
            </c:numRef>
          </c:val>
          <c:smooth val="0"/>
          <c:extLst>
            <c:ext xmlns:c16="http://schemas.microsoft.com/office/drawing/2014/chart" uri="{C3380CC4-5D6E-409C-BE32-E72D297353CC}">
              <c16:uniqueId val="{00000002-651B-42B6-AD63-AB93E1A761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343-4DF2-87B8-B2ABA74E72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43-4DF2-87B8-B2ABA74E7254}"/>
            </c:ext>
          </c:extLst>
        </c:ser>
        <c:ser>
          <c:idx val="2"/>
          <c:order val="2"/>
          <c:tx>
            <c:strRef>
              <c:f>データシート!$A$29</c:f>
              <c:strCache>
                <c:ptCount val="1"/>
                <c:pt idx="0">
                  <c:v>さいたま市母子父子寡婦福祉資金貸付事業特別会計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343-4DF2-87B8-B2ABA74E7254}"/>
            </c:ext>
          </c:extLst>
        </c:ser>
        <c:ser>
          <c:idx val="3"/>
          <c:order val="3"/>
          <c:tx>
            <c:strRef>
              <c:f>データシート!$A$30</c:f>
              <c:strCache>
                <c:ptCount val="1"/>
                <c:pt idx="0">
                  <c:v>さいたま市国民健康保険事業特別会計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0.62</c:v>
                </c:pt>
                <c:pt idx="2">
                  <c:v>#N/A</c:v>
                </c:pt>
                <c:pt idx="3">
                  <c:v>0.57999999999999996</c:v>
                </c:pt>
                <c:pt idx="4">
                  <c:v>#N/A</c:v>
                </c:pt>
                <c:pt idx="5">
                  <c:v>0.38</c:v>
                </c:pt>
                <c:pt idx="6">
                  <c:v>#N/A</c:v>
                </c:pt>
                <c:pt idx="7">
                  <c:v>0.68</c:v>
                </c:pt>
                <c:pt idx="8">
                  <c:v>#N/A</c:v>
                </c:pt>
                <c:pt idx="9">
                  <c:v>0.01</c:v>
                </c:pt>
              </c:numCache>
            </c:numRef>
          </c:val>
          <c:extLst>
            <c:ext xmlns:c16="http://schemas.microsoft.com/office/drawing/2014/chart" uri="{C3380CC4-5D6E-409C-BE32-E72D297353CC}">
              <c16:uniqueId val="{00000003-0343-4DF2-87B8-B2ABA74E7254}"/>
            </c:ext>
          </c:extLst>
        </c:ser>
        <c:ser>
          <c:idx val="4"/>
          <c:order val="4"/>
          <c:tx>
            <c:strRef>
              <c:f>データシート!$A$31</c:f>
              <c:strCache>
                <c:ptCount val="1"/>
                <c:pt idx="0">
                  <c:v>さいたま市後期高齢者医療事業特別会計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0343-4DF2-87B8-B2ABA74E7254}"/>
            </c:ext>
          </c:extLst>
        </c:ser>
        <c:ser>
          <c:idx val="5"/>
          <c:order val="5"/>
          <c:tx>
            <c:strRef>
              <c:f>データシート!$A$32</c:f>
              <c:strCache>
                <c:ptCount val="1"/>
                <c:pt idx="0">
                  <c:v>さいたま市介護保険事業特別会計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0.57999999999999996</c:v>
                </c:pt>
                <c:pt idx="2">
                  <c:v>#N/A</c:v>
                </c:pt>
                <c:pt idx="3">
                  <c:v>0.51</c:v>
                </c:pt>
                <c:pt idx="4">
                  <c:v>#N/A</c:v>
                </c:pt>
                <c:pt idx="5">
                  <c:v>0.57999999999999996</c:v>
                </c:pt>
                <c:pt idx="6">
                  <c:v>#N/A</c:v>
                </c:pt>
                <c:pt idx="7">
                  <c:v>0.15</c:v>
                </c:pt>
                <c:pt idx="8">
                  <c:v>#N/A</c:v>
                </c:pt>
                <c:pt idx="9">
                  <c:v>0.33</c:v>
                </c:pt>
              </c:numCache>
            </c:numRef>
          </c:val>
          <c:extLst>
            <c:ext xmlns:c16="http://schemas.microsoft.com/office/drawing/2014/chart" uri="{C3380CC4-5D6E-409C-BE32-E72D297353CC}">
              <c16:uniqueId val="{00000005-0343-4DF2-87B8-B2ABA74E725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2.36</c:v>
                </c:pt>
                <c:pt idx="2">
                  <c:v>#N/A</c:v>
                </c:pt>
                <c:pt idx="3">
                  <c:v>2.09</c:v>
                </c:pt>
                <c:pt idx="4">
                  <c:v>#N/A</c:v>
                </c:pt>
                <c:pt idx="5">
                  <c:v>0.93</c:v>
                </c:pt>
                <c:pt idx="6">
                  <c:v>#N/A</c:v>
                </c:pt>
                <c:pt idx="7">
                  <c:v>1.27</c:v>
                </c:pt>
                <c:pt idx="8">
                  <c:v>#N/A</c:v>
                </c:pt>
                <c:pt idx="9">
                  <c:v>0.49</c:v>
                </c:pt>
              </c:numCache>
            </c:numRef>
          </c:val>
          <c:extLst>
            <c:ext xmlns:c16="http://schemas.microsoft.com/office/drawing/2014/chart" uri="{C3380CC4-5D6E-409C-BE32-E72D297353CC}">
              <c16:uniqueId val="{00000006-0343-4DF2-87B8-B2ABA74E7254}"/>
            </c:ext>
          </c:extLst>
        </c:ser>
        <c:ser>
          <c:idx val="7"/>
          <c:order val="7"/>
          <c:tx>
            <c:strRef>
              <c:f>データシート!$A$34</c:f>
              <c:strCache>
                <c:ptCount val="1"/>
                <c:pt idx="0">
                  <c:v>さいたま市下水道事業会計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0.49</c:v>
                </c:pt>
                <c:pt idx="2">
                  <c:v>#N/A</c:v>
                </c:pt>
                <c:pt idx="3">
                  <c:v>0.79</c:v>
                </c:pt>
                <c:pt idx="4">
                  <c:v>#N/A</c:v>
                </c:pt>
                <c:pt idx="5">
                  <c:v>1.28</c:v>
                </c:pt>
                <c:pt idx="6">
                  <c:v>#N/A</c:v>
                </c:pt>
                <c:pt idx="7">
                  <c:v>1.06</c:v>
                </c:pt>
                <c:pt idx="8">
                  <c:v>#N/A</c:v>
                </c:pt>
                <c:pt idx="9">
                  <c:v>1.33</c:v>
                </c:pt>
              </c:numCache>
            </c:numRef>
          </c:val>
          <c:extLst>
            <c:ext xmlns:c16="http://schemas.microsoft.com/office/drawing/2014/chart" uri="{C3380CC4-5D6E-409C-BE32-E72D297353CC}">
              <c16:uniqueId val="{00000007-0343-4DF2-87B8-B2ABA74E7254}"/>
            </c:ext>
          </c:extLst>
        </c:ser>
        <c:ser>
          <c:idx val="8"/>
          <c:order val="8"/>
          <c:tx>
            <c:strRef>
              <c:f>データシート!$A$35</c:f>
              <c:strCache>
                <c:ptCount val="1"/>
                <c:pt idx="0">
                  <c:v>さいたま市病院事業会計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2.74</c:v>
                </c:pt>
                <c:pt idx="2">
                  <c:v>#N/A</c:v>
                </c:pt>
                <c:pt idx="3">
                  <c:v>2.64</c:v>
                </c:pt>
                <c:pt idx="4">
                  <c:v>#N/A</c:v>
                </c:pt>
                <c:pt idx="5">
                  <c:v>2.56</c:v>
                </c:pt>
                <c:pt idx="6">
                  <c:v>#N/A</c:v>
                </c:pt>
                <c:pt idx="7">
                  <c:v>1.97</c:v>
                </c:pt>
                <c:pt idx="8">
                  <c:v>#N/A</c:v>
                </c:pt>
                <c:pt idx="9">
                  <c:v>1.85</c:v>
                </c:pt>
              </c:numCache>
            </c:numRef>
          </c:val>
          <c:extLst>
            <c:ext xmlns:c16="http://schemas.microsoft.com/office/drawing/2014/chart" uri="{C3380CC4-5D6E-409C-BE32-E72D297353CC}">
              <c16:uniqueId val="{00000008-0343-4DF2-87B8-B2ABA74E7254}"/>
            </c:ext>
          </c:extLst>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5.59</c:v>
                </c:pt>
                <c:pt idx="2">
                  <c:v>#N/A</c:v>
                </c:pt>
                <c:pt idx="3">
                  <c:v>5.99</c:v>
                </c:pt>
                <c:pt idx="4">
                  <c:v>#N/A</c:v>
                </c:pt>
                <c:pt idx="5">
                  <c:v>5.42</c:v>
                </c:pt>
                <c:pt idx="6">
                  <c:v>#N/A</c:v>
                </c:pt>
                <c:pt idx="7">
                  <c:v>4.88</c:v>
                </c:pt>
                <c:pt idx="8">
                  <c:v>#N/A</c:v>
                </c:pt>
                <c:pt idx="9">
                  <c:v>4.37</c:v>
                </c:pt>
              </c:numCache>
            </c:numRef>
          </c:val>
          <c:extLst>
            <c:ext xmlns:c16="http://schemas.microsoft.com/office/drawing/2014/chart" uri="{C3380CC4-5D6E-409C-BE32-E72D297353CC}">
              <c16:uniqueId val="{00000009-0343-4DF2-87B8-B2ABA74E72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44595</c:v>
                </c:pt>
                <c:pt idx="5">
                  <c:v>40416</c:v>
                </c:pt>
                <c:pt idx="8">
                  <c:v>42135</c:v>
                </c:pt>
                <c:pt idx="11">
                  <c:v>41772</c:v>
                </c:pt>
                <c:pt idx="14">
                  <c:v>42794</c:v>
                </c:pt>
              </c:numCache>
            </c:numRef>
          </c:val>
          <c:extLst>
            <c:ext xmlns:c16="http://schemas.microsoft.com/office/drawing/2014/chart" uri="{C3380CC4-5D6E-409C-BE32-E72D297353CC}">
              <c16:uniqueId val="{00000000-D13D-4603-9510-75C96A51B4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3D-4603-9510-75C96A51B4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1760</c:v>
                </c:pt>
                <c:pt idx="3">
                  <c:v>352</c:v>
                </c:pt>
                <c:pt idx="6">
                  <c:v>355</c:v>
                </c:pt>
                <c:pt idx="9">
                  <c:v>356</c:v>
                </c:pt>
                <c:pt idx="12">
                  <c:v>366</c:v>
                </c:pt>
              </c:numCache>
            </c:numRef>
          </c:val>
          <c:extLst>
            <c:ext xmlns:c16="http://schemas.microsoft.com/office/drawing/2014/chart" uri="{C3380CC4-5D6E-409C-BE32-E72D297353CC}">
              <c16:uniqueId val="{00000002-D13D-4603-9510-75C96A51B4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3D-4603-9510-75C96A51B4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5417</c:v>
                </c:pt>
                <c:pt idx="3">
                  <c:v>5552</c:v>
                </c:pt>
                <c:pt idx="6">
                  <c:v>5489</c:v>
                </c:pt>
                <c:pt idx="9">
                  <c:v>4720</c:v>
                </c:pt>
                <c:pt idx="12">
                  <c:v>5033</c:v>
                </c:pt>
              </c:numCache>
            </c:numRef>
          </c:val>
          <c:extLst>
            <c:ext xmlns:c16="http://schemas.microsoft.com/office/drawing/2014/chart" uri="{C3380CC4-5D6E-409C-BE32-E72D297353CC}">
              <c16:uniqueId val="{00000004-D13D-4603-9510-75C96A51B4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3333</c:v>
                </c:pt>
                <c:pt idx="3">
                  <c:v>3333</c:v>
                </c:pt>
                <c:pt idx="6">
                  <c:v>3333</c:v>
                </c:pt>
                <c:pt idx="9">
                  <c:v>3333</c:v>
                </c:pt>
                <c:pt idx="12">
                  <c:v>3333</c:v>
                </c:pt>
              </c:numCache>
            </c:numRef>
          </c:val>
          <c:extLst>
            <c:ext xmlns:c16="http://schemas.microsoft.com/office/drawing/2014/chart" uri="{C3380CC4-5D6E-409C-BE32-E72D297353CC}">
              <c16:uniqueId val="{00000005-D13D-4603-9510-75C96A51B4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3D-4603-9510-75C96A51B4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44301</c:v>
                </c:pt>
                <c:pt idx="3">
                  <c:v>42269</c:v>
                </c:pt>
                <c:pt idx="6">
                  <c:v>45011</c:v>
                </c:pt>
                <c:pt idx="9">
                  <c:v>46705</c:v>
                </c:pt>
                <c:pt idx="12">
                  <c:v>47554</c:v>
                </c:pt>
              </c:numCache>
            </c:numRef>
          </c:val>
          <c:extLst>
            <c:ext xmlns:c16="http://schemas.microsoft.com/office/drawing/2014/chart" uri="{C3380CC4-5D6E-409C-BE32-E72D297353CC}">
              <c16:uniqueId val="{00000007-D13D-4603-9510-75C96A51B4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10216</c:v>
                </c:pt>
                <c:pt idx="2">
                  <c:v>#N/A</c:v>
                </c:pt>
                <c:pt idx="3">
                  <c:v>#N/A</c:v>
                </c:pt>
                <c:pt idx="4">
                  <c:v>11090</c:v>
                </c:pt>
                <c:pt idx="5">
                  <c:v>#N/A</c:v>
                </c:pt>
                <c:pt idx="6">
                  <c:v>#N/A</c:v>
                </c:pt>
                <c:pt idx="7">
                  <c:v>12053</c:v>
                </c:pt>
                <c:pt idx="8">
                  <c:v>#N/A</c:v>
                </c:pt>
                <c:pt idx="9">
                  <c:v>#N/A</c:v>
                </c:pt>
                <c:pt idx="10">
                  <c:v>13342</c:v>
                </c:pt>
                <c:pt idx="11">
                  <c:v>#N/A</c:v>
                </c:pt>
                <c:pt idx="12">
                  <c:v>#N/A</c:v>
                </c:pt>
                <c:pt idx="13">
                  <c:v>13492</c:v>
                </c:pt>
                <c:pt idx="14">
                  <c:v>#N/A</c:v>
                </c:pt>
              </c:numCache>
            </c:numRef>
          </c:val>
          <c:smooth val="0"/>
          <c:extLst>
            <c:ext xmlns:c16="http://schemas.microsoft.com/office/drawing/2014/chart" uri="{C3380CC4-5D6E-409C-BE32-E72D297353CC}">
              <c16:uniqueId val="{00000008-D13D-4603-9510-75C96A51B4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376363</c:v>
                </c:pt>
                <c:pt idx="5">
                  <c:v>386272</c:v>
                </c:pt>
                <c:pt idx="8">
                  <c:v>384048</c:v>
                </c:pt>
                <c:pt idx="11">
                  <c:v>390685</c:v>
                </c:pt>
                <c:pt idx="14">
                  <c:v>384431</c:v>
                </c:pt>
              </c:numCache>
            </c:numRef>
          </c:val>
          <c:extLst>
            <c:ext xmlns:c16="http://schemas.microsoft.com/office/drawing/2014/chart" uri="{C3380CC4-5D6E-409C-BE32-E72D297353CC}">
              <c16:uniqueId val="{00000000-30EF-4888-9451-37235B9AAE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79344</c:v>
                </c:pt>
                <c:pt idx="5">
                  <c:v>91113</c:v>
                </c:pt>
                <c:pt idx="8">
                  <c:v>96979</c:v>
                </c:pt>
                <c:pt idx="11">
                  <c:v>99629</c:v>
                </c:pt>
                <c:pt idx="14">
                  <c:v>103898</c:v>
                </c:pt>
              </c:numCache>
            </c:numRef>
          </c:val>
          <c:extLst>
            <c:ext xmlns:c16="http://schemas.microsoft.com/office/drawing/2014/chart" uri="{C3380CC4-5D6E-409C-BE32-E72D297353CC}">
              <c16:uniqueId val="{00000001-30EF-4888-9451-37235B9AAE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62999</c:v>
                </c:pt>
                <c:pt idx="5">
                  <c:v>65962</c:v>
                </c:pt>
                <c:pt idx="8">
                  <c:v>66613</c:v>
                </c:pt>
                <c:pt idx="11">
                  <c:v>69129</c:v>
                </c:pt>
                <c:pt idx="14">
                  <c:v>67555</c:v>
                </c:pt>
              </c:numCache>
            </c:numRef>
          </c:val>
          <c:extLst>
            <c:ext xmlns:c16="http://schemas.microsoft.com/office/drawing/2014/chart" uri="{C3380CC4-5D6E-409C-BE32-E72D297353CC}">
              <c16:uniqueId val="{00000002-30EF-4888-9451-37235B9AAE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EF-4888-9451-37235B9AAE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EF-4888-9451-37235B9AAE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184</c:v>
                </c:pt>
                <c:pt idx="3">
                  <c:v>64</c:v>
                </c:pt>
                <c:pt idx="6">
                  <c:v>716</c:v>
                </c:pt>
                <c:pt idx="9">
                  <c:v>637</c:v>
                </c:pt>
                <c:pt idx="12">
                  <c:v>530</c:v>
                </c:pt>
              </c:numCache>
            </c:numRef>
          </c:val>
          <c:extLst>
            <c:ext xmlns:c16="http://schemas.microsoft.com/office/drawing/2014/chart" uri="{C3380CC4-5D6E-409C-BE32-E72D297353CC}">
              <c16:uniqueId val="{00000005-30EF-4888-9451-37235B9AAE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55993</c:v>
                </c:pt>
                <c:pt idx="3">
                  <c:v>49885</c:v>
                </c:pt>
                <c:pt idx="6">
                  <c:v>52828</c:v>
                </c:pt>
                <c:pt idx="9">
                  <c:v>77602</c:v>
                </c:pt>
                <c:pt idx="12">
                  <c:v>74885</c:v>
                </c:pt>
              </c:numCache>
            </c:numRef>
          </c:val>
          <c:extLst>
            <c:ext xmlns:c16="http://schemas.microsoft.com/office/drawing/2014/chart" uri="{C3380CC4-5D6E-409C-BE32-E72D297353CC}">
              <c16:uniqueId val="{00000006-30EF-4888-9451-37235B9AAE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0EF-4888-9451-37235B9AAE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69243</c:v>
                </c:pt>
                <c:pt idx="3">
                  <c:v>63269</c:v>
                </c:pt>
                <c:pt idx="6">
                  <c:v>57595</c:v>
                </c:pt>
                <c:pt idx="9">
                  <c:v>59105</c:v>
                </c:pt>
                <c:pt idx="12">
                  <c:v>60801</c:v>
                </c:pt>
              </c:numCache>
            </c:numRef>
          </c:val>
          <c:extLst>
            <c:ext xmlns:c16="http://schemas.microsoft.com/office/drawing/2014/chart" uri="{C3380CC4-5D6E-409C-BE32-E72D297353CC}">
              <c16:uniqueId val="{00000008-30EF-4888-9451-37235B9AAE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2492</c:v>
                </c:pt>
                <c:pt idx="3">
                  <c:v>2204</c:v>
                </c:pt>
                <c:pt idx="6">
                  <c:v>1910</c:v>
                </c:pt>
                <c:pt idx="9">
                  <c:v>1608</c:v>
                </c:pt>
                <c:pt idx="12">
                  <c:v>5112</c:v>
                </c:pt>
              </c:numCache>
            </c:numRef>
          </c:val>
          <c:extLst>
            <c:ext xmlns:c16="http://schemas.microsoft.com/office/drawing/2014/chart" uri="{C3380CC4-5D6E-409C-BE32-E72D297353CC}">
              <c16:uniqueId val="{00000009-30EF-4888-9451-37235B9AAE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449470</c:v>
                </c:pt>
                <c:pt idx="3">
                  <c:v>449515</c:v>
                </c:pt>
                <c:pt idx="6">
                  <c:v>446961</c:v>
                </c:pt>
                <c:pt idx="9">
                  <c:v>461232</c:v>
                </c:pt>
                <c:pt idx="12">
                  <c:v>471864</c:v>
                </c:pt>
              </c:numCache>
            </c:numRef>
          </c:val>
          <c:extLst>
            <c:ext xmlns:c16="http://schemas.microsoft.com/office/drawing/2014/chart" uri="{C3380CC4-5D6E-409C-BE32-E72D297353CC}">
              <c16:uniqueId val="{0000000A-30EF-4888-9451-37235B9AAE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58675</c:v>
                </c:pt>
                <c:pt idx="2">
                  <c:v>#N/A</c:v>
                </c:pt>
                <c:pt idx="3">
                  <c:v>#N/A</c:v>
                </c:pt>
                <c:pt idx="4">
                  <c:v>21591</c:v>
                </c:pt>
                <c:pt idx="5">
                  <c:v>#N/A</c:v>
                </c:pt>
                <c:pt idx="6">
                  <c:v>#N/A</c:v>
                </c:pt>
                <c:pt idx="7">
                  <c:v>12370</c:v>
                </c:pt>
                <c:pt idx="8">
                  <c:v>#N/A</c:v>
                </c:pt>
                <c:pt idx="9">
                  <c:v>#N/A</c:v>
                </c:pt>
                <c:pt idx="10">
                  <c:v>40743</c:v>
                </c:pt>
                <c:pt idx="11">
                  <c:v>#N/A</c:v>
                </c:pt>
                <c:pt idx="12">
                  <c:v>#N/A</c:v>
                </c:pt>
                <c:pt idx="13">
                  <c:v>57308</c:v>
                </c:pt>
                <c:pt idx="14">
                  <c:v>#N/A</c:v>
                </c:pt>
              </c:numCache>
            </c:numRef>
          </c:val>
          <c:smooth val="0"/>
          <c:extLst>
            <c:ext xmlns:c16="http://schemas.microsoft.com/office/drawing/2014/chart" uri="{C3380CC4-5D6E-409C-BE32-E72D297353CC}">
              <c16:uniqueId val="{0000000B-30EF-4888-9451-37235B9AAE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18990</c:v>
                </c:pt>
                <c:pt idx="1">
                  <c:v>18991</c:v>
                </c:pt>
                <c:pt idx="2">
                  <c:v>22769</c:v>
                </c:pt>
              </c:numCache>
            </c:numRef>
          </c:val>
          <c:extLst>
            <c:ext xmlns:c16="http://schemas.microsoft.com/office/drawing/2014/chart" uri="{C3380CC4-5D6E-409C-BE32-E72D297353CC}">
              <c16:uniqueId val="{00000000-91BC-4F99-B379-7F39F092E4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6254</c:v>
                </c:pt>
                <c:pt idx="1">
                  <c:v>7582</c:v>
                </c:pt>
                <c:pt idx="2">
                  <c:v>4952</c:v>
                </c:pt>
              </c:numCache>
            </c:numRef>
          </c:val>
          <c:extLst>
            <c:ext xmlns:c16="http://schemas.microsoft.com/office/drawing/2014/chart" uri="{C3380CC4-5D6E-409C-BE32-E72D297353CC}">
              <c16:uniqueId val="{00000001-91BC-4F99-B379-7F39F092E4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19191</c:v>
                </c:pt>
                <c:pt idx="1">
                  <c:v>19765</c:v>
                </c:pt>
                <c:pt idx="2">
                  <c:v>18420</c:v>
                </c:pt>
              </c:numCache>
            </c:numRef>
          </c:val>
          <c:extLst>
            <c:ext xmlns:c16="http://schemas.microsoft.com/office/drawing/2014/chart" uri="{C3380CC4-5D6E-409C-BE32-E72D297353CC}">
              <c16:uniqueId val="{00000002-91BC-4F99-B379-7F39F092E4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{80BC837C-98FB-4375-A7D1-14D7E01E7D82}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138-4272-88B4-26F68B1F40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{ACA8F927-23C5-4104-900E-75C59C819D56}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38-4272-88B4-26F68B1F40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{77E5A8F7-46AC-4B5A-881E-CE0FB326756B}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38-4272-88B4-26F68B1F40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{258E646D-E2D7-4963-AE15-8806095FA5C7}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38-4272-88B4-26F68B1F40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{A001AFBD-1687-4DC7-9271-1FD3AAE86458}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38-4272-88B4-26F68B1F400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{F0EF1D4D-74C9-4341-9A62-EC8C78ECF819}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138-4272-88B4-26F68B1F400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{700757D2-5DE3-4266-800C-87F75B75D9EF}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138-4272-88B4-26F68B1F400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{6AF21EBC-D75E-4926-A02C-8CB1D8F3F57C}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138-4272-88B4-26F68B1F400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{371CBC5A-0D1A-4CD3-90F4-F9DF7DACE888}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138-4272-88B4-26F68B1F40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55.5</c:v>
                </c:pt>
                <c:pt idx="16">
                  <c:v>57</c:v>
                </c:pt>
                <c:pt idx="24">
                  <c:v>57.9</c:v>
                </c:pt>
                <c:pt idx="32">
                  <c:v>58.2</c:v>
                </c:pt>
              </c:numCache>
            </c:numRef>
          </c:xVal>
          <c:yVal>
            <c:numRef>
              <c:f>公会計指標分析・財政指標組合せ分析表!$BP$51:$DC$51</c:f>
              <c:numCache>
                <c:formatCode>#,##0.0;"▲ "#,##0.0</c:formatCode>
                <c:ptCount val="40"/>
                <c:pt idx="8">
                  <c:v>9.6999999999999993</c:v>
                </c:pt>
                <c:pt idx="16">
                  <c:v>5.4</c:v>
                </c:pt>
                <c:pt idx="24">
                  <c:v>15.3</c:v>
                </c:pt>
                <c:pt idx="32">
                  <c:v>21.2</c:v>
                </c:pt>
              </c:numCache>
            </c:numRef>
          </c:yVal>
          <c:smooth val="0"/>
          <c:extLst>
            <c:ext xmlns:c16="http://schemas.microsoft.com/office/drawing/2014/chart" uri="{C3380CC4-5D6E-409C-BE32-E72D297353CC}">
              <c16:uniqueId val="{00000009-3138-4272-88B4-26F68B1F40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{2B195B55-0505-4C2F-A048-F7E34A4740BB}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138-4272-88B4-26F68B1F40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{3170BAE4-F91E-434C-85DD-C1135E3BF88A}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38-4272-88B4-26F68B1F40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{96C94674-8348-4944-9A04-6CFB7EC6C45C}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38-4272-88B4-26F68B1F40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{F81A4776-621E-4669-B9A6-0ADAA898DA99}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38-4272-88B4-26F68B1F40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{D1BD23BF-79F7-4B26-A77A-087456BCAFA9}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38-4272-88B4-26F68B1F400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{2A4940DE-742F-480F-94E3-04046168215B}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138-4272-88B4-26F68B1F400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{24619118-EBBF-4284-A5FB-900400CF3B58}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138-4272-88B4-26F68B1F400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{FD1619D2-3B65-4FEC-B94E-8C285D2E4D60}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138-4272-88B4-26F68B1F400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{CDD11914-2933-48EA-BB79-EA75FF45ED6B}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138-4272-88B4-26F68B1F40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3138-4272-88B4-26F68B1F400F}"/>
            </c:ext>
          </c:extLst>
        </c:ser>
        <c:dLbls>
          <c:showLegendKey val="0"/>
          <c:showVal val="1"/>
          <c:showCatName val="0"/>
          <c:showSerName val="0"/>
          <c:showPercent val="0"/>
          <c:showBubbleSize val="0"/>
        </c:dLbls>
        <c:axId val="46179840"/>
        <c:axId val="46181760"/>
      </c:scatterChart>
      <c:valAx>
        <c:axId val="46179840"/>
        <c:scaling>
          <c:orientation val="minMax"/>
          <c:max val="63.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631645029443664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{45B4EE85-E902-4D65-910A-6387B1AD78E7}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7A6-4CAD-9656-82BF3D8167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{170F8811-91EF-4570-B71C-AA4A4B63E815}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A6-4CAD-9656-82BF3D8167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{88B0FF25-C8C2-4C35-B5C3-F80F6B274BE5}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A6-4CAD-9656-82BF3D8167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{B810F778-0D12-4B05-ACEC-562789C21984}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A6-4CAD-9656-82BF3D8167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{8A45B60D-8ACB-4AAD-A99C-418D935C04DB}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A6-4CAD-9656-82BF3D81678B}"/>
                </c:ext>
              </c:extLst>
            </c:dLbl>
            <c:dLbl>
              <c:idx val="8"/>
              <c:layout>
                <c:manualLayout>
                  <c:x val="0"/>
                  <c:y val="4.0430657569283527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{F4632BD4-FF5E-4228-B811-D5D22EC13174}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7A6-4CAD-9656-82BF3D81678B}"/>
                </c:ext>
              </c:extLst>
            </c:dLbl>
            <c:dLbl>
              <c:idx val="16"/>
              <c:layout>
                <c:manualLayout>
                  <c:x val="0"/>
                  <c:y val="1.876198278383486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{89E5635A-1703-424B-959B-B2C7FF815449}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7A6-4CAD-9656-82BF3D81678B}"/>
                </c:ext>
              </c:extLst>
            </c:dLbl>
            <c:dLbl>
              <c:idx val="24"/>
              <c:layout>
                <c:manualLayout>
                  <c:x val="0"/>
                  <c:y val="1.3110424157153622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{5E50B376-10A7-4521-B12D-99F1BCB18C50}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7A6-4CAD-9656-82BF3D81678B}"/>
                </c:ext>
              </c:extLst>
            </c:dLbl>
            <c:dLbl>
              <c:idx val="32"/>
              <c:layout>
                <c:manualLayout>
                  <c:x val="0"/>
                  <c:y val="-7.7994694182574641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{5C82F01D-89FC-4CFD-8615-02CA662C3A63}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7A6-4CAD-9656-82BF3D8167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c:v>
                </c:pt>
                <c:pt idx="16">
                  <c:v>5</c:v>
                </c:pt>
                <c:pt idx="24">
                  <c:v>5.0999999999999996</c:v>
                </c:pt>
                <c:pt idx="32">
                  <c:v>5.0999999999999996</c:v>
                </c:pt>
              </c:numCache>
            </c:numRef>
          </c:xVal>
          <c:yVal>
            <c:numRef>
              <c:f>公会計指標分析・財政指標組合せ分析表!$BP$73:$DC$73</c:f>
              <c:numCache>
                <c:formatCode>#,##0.0;"▲ "#,##0.0</c:formatCode>
                <c:ptCount val="40"/>
                <c:pt idx="0">
                  <c:v>26.9</c:v>
                </c:pt>
                <c:pt idx="8">
                  <c:v>9.6999999999999993</c:v>
                </c:pt>
                <c:pt idx="16">
                  <c:v>5.4</c:v>
                </c:pt>
                <c:pt idx="24">
                  <c:v>15.3</c:v>
                </c:pt>
                <c:pt idx="32">
                  <c:v>21.2</c:v>
                </c:pt>
              </c:numCache>
            </c:numRef>
          </c:yVal>
          <c:smooth val="0"/>
          <c:extLst>
            <c:ext xmlns:c16="http://schemas.microsoft.com/office/drawing/2014/chart" uri="{C3380CC4-5D6E-409C-BE32-E72D297353CC}">
              <c16:uniqueId val="{00000009-F7A6-4CAD-9656-82BF3D8167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{6D9D9D3B-AF7A-4AA2-B882-DB1AE0A6408D}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7A6-4CAD-9656-82BF3D8167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{40B427EC-AB3F-4707-BFEF-8F44CAD1509B}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A6-4CAD-9656-82BF3D8167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{44CB935A-8527-4279-95CF-B0281D5109C7}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A6-4CAD-9656-82BF3D8167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{39D6CF31-C46F-4B0F-9F97-92E83AF8299A}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A6-4CAD-9656-82BF3D8167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{23DE6F8A-44D7-4A34-BDF5-AAB16AC76222}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A6-4CAD-9656-82BF3D81678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{53FE53D4-EF2E-4D8F-B02F-F42E4EE7923F}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7A6-4CAD-9656-82BF3D81678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{13E8954F-4CEE-4CA2-A6E3-492DD8474738}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7A6-4CAD-9656-82BF3D81678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{89EC3656-7802-4EF3-BC19-2203AFCFD72D}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7A6-4CAD-9656-82BF3D81678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{D7C0C8B3-5DC8-46A0-A69D-F4FD2A12F630}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7A6-4CAD-9656-82BF3D8167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F7A6-4CAD-9656-82BF3D81678B}"/>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地方債残高の増加に伴い、地方債元利償還金が増加傾向にある。一方、公営企業債の元利償還金に対する繰入金や債務負担行為に基づく支出額は、概ね横ばいで推移している。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算入公債費等については、都市計画事業の財源として発行された地方債償還額に充当する都市計画税が増加している。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市債残高を見据えた普通建設事業の平準化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を図り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、健全財政の維持に努める。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総務省が示す積立ルールが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年償還で毎年度の積立額を発行額の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としているのに対し、本市では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年償還を予定しており、発行年度を含めて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年据置後、発行額の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％ずつ積み立てているため乖離が生じている。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については、退職手当負担見込額が前年度よりも減少しているものの、普通建設事業費に係る地方債現在高や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事業による債務負担行為に基づく支出予定額が増加しており、全体として増加傾向となっている。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については、充当可能基金が前年度より減少しているものの、都市計画税収の増加等により、充当可能特定歳入が増加しており、全体として概ね横ばいで推移している。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今後もインフラ整備や施設の老朽化対策により将来負担額の増加が見込まれることから、普通建設事業の平準化を図りながら、財政の健全化に努めていく必要がある。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埼玉県さいたま市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百万円を積み立てた一方、「減債基金」から市債の償還に必要な資金として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崩したこと、また、「都市開発基金」から市街地開発事業及び都市施設整備に係る資金として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財政調整基金は、財政の年度間調整を図るため、予算編成において財源不足が生じた場合、取崩しを行う。また、決算において剰余金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が生じた場合には、地方財政法の規定に基づき、積立てを行う。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減債基金は、市債の償還に必要な財源に不足が生じた場合、取崩しを行う。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公共施設マネジメント基金は、公共施設の計画的な保全及び更新を行っていくことから、継続して積立てを行うとともに、必要な財源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に充てるため、取崩しを行う。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　　　　　　：庁舎（本庁舎又は区役所庁舎）の整備に必要な経費への充当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　　　　　　：庁舎整備に必要な経費の財源を確保するため、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しを行ったこと等により、基金残高が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　　　　　　：庁舎整備に必要な経費の財源を確保するため、継続して積立てを行う。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・公共施設マネジメント基金：市の公共施設の計画的な保全及び更新に必要な経費の財源を確保するため、継続して積立てを行う。一方</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で、保全及び更新に必要な経費の財源に充てるため、取崩しを行う。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百万円及び預金等の運用により生じた利子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百万円を積み立てた結果、基金残高が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決算において剰余金が生じた場合には、地方財政法の規定に基づき、積立てを行う。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また、財政の年度間調整を図るため、予算編成において財源不足が生じた場合、取崩しを行う。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預金等の運用により生じた利子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百万円を積み立てた一方、市債の償還に必要な資金として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繰上償還に代わる措置として減債基金への積立てを実施した分については、平成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年度にかけて取り崩すことを予定して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また、市債の償還に必要な財源に不足が生じた場合、取崩しを行う。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1,302,256
1,277,532
217.43
544,752,975
538,153,498
1,477,679
299,298,216
458,122,164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類似団体より低い水準にあるが、学校を始めとして公共施設の老朽化が進んでおり、引き続き計画的な予防保全工事や更新（建替え）を進める必要がある。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127350</xdr:rowOff>
    </xdr:from>
    <xdr:ext cx="405111" cy="259045"/>
    <xdr:sp macro="" textlink="">
      <xdr:nvSpPr>
        <xdr:cNvPr id="71" name="有形固定資産減価償却率平均値テキスト"/>
        <xdr:cNvSpPr txBox="1"/>
      </xdr:nvSpPr>
      <xdr:spPr>
        <a:xfrm>
          <a:off x="4352925" y="5531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63047</xdr:rowOff>
    </xdr:from>
    <xdr:to>
      <xdr:col>23</xdr:col>
      <xdr:colOff>136525</xdr:colOff>
      <xdr:row>32</xdr:row>
      <xdr:rowOff>164647</xdr:rowOff>
    </xdr:to>
    <xdr:sp macro="" textlink="">
      <xdr:nvSpPr>
        <xdr:cNvPr id="81" name="楕円 80"/>
        <xdr:cNvSpPr/>
      </xdr:nvSpPr>
      <xdr:spPr>
        <a:xfrm>
          <a:off x="4251325" y="61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41474</xdr:rowOff>
    </xdr:from>
    <xdr:ext cx="405111" cy="259045"/>
    <xdr:sp macro="" textlink="">
      <xdr:nvSpPr>
        <xdr:cNvPr id="82" name="有形固定資産減価償却率該当値テキスト"/>
        <xdr:cNvSpPr txBox="1"/>
      </xdr:nvSpPr>
      <xdr:spPr>
        <a:xfrm>
          <a:off x="4352925" y="610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93889</xdr:rowOff>
    </xdr:from>
    <xdr:to>
      <xdr:col>19</xdr:col>
      <xdr:colOff>187325</xdr:colOff>
      <xdr:row>33</xdr:row>
      <xdr:rowOff>24039</xdr:rowOff>
    </xdr:to>
    <xdr:sp macro="" textlink="">
      <xdr:nvSpPr>
        <xdr:cNvPr id="83" name="楕円 82"/>
        <xdr:cNvSpPr/>
      </xdr:nvSpPr>
      <xdr:spPr>
        <a:xfrm>
          <a:off x="3616325" y="61581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113847</xdr:rowOff>
    </xdr:from>
    <xdr:to>
      <xdr:col>23</xdr:col>
      <xdr:colOff>85725</xdr:colOff>
      <xdr:row>32</xdr:row>
      <xdr:rowOff>144689</xdr:rowOff>
    </xdr:to>
    <xdr:cxnSp macro="">
      <xdr:nvCxnSpPr>
        <xdr:cNvPr id="84" name="直線コネクタ 83"/>
        <xdr:cNvCxnSpPr/>
      </xdr:nvCxnSpPr>
      <xdr:spPr>
        <a:xfrm flipV="1">
          <a:off x="3667125" y="6178097"/>
          <a:ext cx="635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14968</xdr:rowOff>
    </xdr:from>
    <xdr:to>
      <xdr:col>15</xdr:col>
      <xdr:colOff>187325</xdr:colOff>
      <xdr:row>33</xdr:row>
      <xdr:rowOff>116568</xdr:rowOff>
    </xdr:to>
    <xdr:sp macro="" textlink="">
      <xdr:nvSpPr>
        <xdr:cNvPr id="85" name="楕円 84"/>
        <xdr:cNvSpPr/>
      </xdr:nvSpPr>
      <xdr:spPr>
        <a:xfrm>
          <a:off x="2930525" y="62443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144689</xdr:rowOff>
    </xdr:from>
    <xdr:to>
      <xdr:col>19</xdr:col>
      <xdr:colOff>136525</xdr:colOff>
      <xdr:row>33</xdr:row>
      <xdr:rowOff>65768</xdr:rowOff>
    </xdr:to>
    <xdr:cxnSp macro="">
      <xdr:nvCxnSpPr>
        <xdr:cNvPr id="86" name="直線コネクタ 85"/>
        <xdr:cNvCxnSpPr/>
      </xdr:nvCxnSpPr>
      <xdr:spPr>
        <a:xfrm flipV="1">
          <a:off x="2981325" y="6208939"/>
          <a:ext cx="6858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169182</xdr:rowOff>
    </xdr:from>
    <xdr:to>
      <xdr:col>11</xdr:col>
      <xdr:colOff>187325</xdr:colOff>
      <xdr:row>34</xdr:row>
      <xdr:rowOff>99332</xdr:rowOff>
    </xdr:to>
    <xdr:sp macro="" textlink="">
      <xdr:nvSpPr>
        <xdr:cNvPr id="87" name="楕円 86"/>
        <xdr:cNvSpPr/>
      </xdr:nvSpPr>
      <xdr:spPr>
        <a:xfrm>
          <a:off x="2244725" y="63921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65768</xdr:rowOff>
    </xdr:from>
    <xdr:to>
      <xdr:col>15</xdr:col>
      <xdr:colOff>136525</xdr:colOff>
      <xdr:row>34</xdr:row>
      <xdr:rowOff>48532</xdr:rowOff>
    </xdr:to>
    <xdr:cxnSp macro="">
      <xdr:nvCxnSpPr>
        <xdr:cNvPr id="88" name="直線コネクタ 87"/>
        <xdr:cNvCxnSpPr/>
      </xdr:nvCxnSpPr>
      <xdr:spPr>
        <a:xfrm flipV="1">
          <a:off x="2295525" y="6295118"/>
          <a:ext cx="685800" cy="1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133397</xdr:rowOff>
    </xdr:from>
    <xdr:ext cx="405111" cy="259045"/>
    <xdr:sp macro="" textlink="">
      <xdr:nvSpPr>
        <xdr:cNvPr id="89" name="n_1aveValue有形固定資産減価償却率"/>
        <xdr:cNvSpPr txBox="1"/>
      </xdr:nvSpPr>
      <xdr:spPr>
        <a:xfrm>
          <a:off x="3470919" y="553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64757</xdr:rowOff>
    </xdr:from>
    <xdr:ext cx="405111" cy="259045"/>
    <xdr:sp macro="" textlink="">
      <xdr:nvSpPr>
        <xdr:cNvPr id="90" name="n_2aveValue有形固定資産減価償却率"/>
        <xdr:cNvSpPr txBox="1"/>
      </xdr:nvSpPr>
      <xdr:spPr>
        <a:xfrm>
          <a:off x="2797819" y="563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91" name="n_3aveValue有形固定資産減価償却率"/>
        <xdr:cNvSpPr txBox="1"/>
      </xdr:nvSpPr>
      <xdr:spPr>
        <a:xfrm>
          <a:off x="211201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15166</xdr:rowOff>
    </xdr:from>
    <xdr:ext cx="405111" cy="259045"/>
    <xdr:sp macro="" textlink="">
      <xdr:nvSpPr>
        <xdr:cNvPr id="92" name="n_1mainValue有形固定資産減価償却率"/>
        <xdr:cNvSpPr txBox="1"/>
      </xdr:nvSpPr>
      <xdr:spPr>
        <a:xfrm>
          <a:off x="3470919" y="62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107695</xdr:rowOff>
    </xdr:from>
    <xdr:ext cx="405111" cy="259045"/>
    <xdr:sp macro="" textlink="">
      <xdr:nvSpPr>
        <xdr:cNvPr id="93" name="n_2mainValue有形固定資産減価償却率"/>
        <xdr:cNvSpPr txBox="1"/>
      </xdr:nvSpPr>
      <xdr:spPr>
        <a:xfrm>
          <a:off x="2797819" y="6337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90459</xdr:rowOff>
    </xdr:from>
    <xdr:ext cx="405111" cy="259045"/>
    <xdr:sp macro="" textlink="">
      <xdr:nvSpPr>
        <xdr:cNvPr id="94" name="n_3mainValue有形固定資産減価償却率"/>
        <xdr:cNvSpPr txBox="1"/>
      </xdr:nvSpPr>
      <xdr:spPr>
        <a:xfrm>
          <a:off x="2112019" y="64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普通建設事業費に係る地方債現在高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事業による債務負担行為の支出予定額等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普通建設事業に伴う公債費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子育て支援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等により、前年度から債務償還比率は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は低い水準となっている。今後も普通建設事業の平準化や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、市税を始めとする自主財源の積極的な確保、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事務事業の見直しによる経常経費の削減に努めていく。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116694</xdr:rowOff>
    </xdr:from>
    <xdr:ext cx="560923" cy="259045"/>
    <xdr:sp macro="" textlink="">
      <xdr:nvSpPr>
        <xdr:cNvPr id="131" name="債務償還比率平均値テキスト"/>
        <xdr:cNvSpPr txBox="1"/>
      </xdr:nvSpPr>
      <xdr:spPr>
        <a:xfrm>
          <a:off x="13376275" y="568564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32615</xdr:rowOff>
    </xdr:from>
    <xdr:to>
      <xdr:col>76</xdr:col>
      <xdr:colOff>73025</xdr:colOff>
      <xdr:row>32</xdr:row>
      <xdr:rowOff>134215</xdr:rowOff>
    </xdr:to>
    <xdr:sp macro="" textlink="">
      <xdr:nvSpPr>
        <xdr:cNvPr id="139" name="楕円 138"/>
        <xdr:cNvSpPr/>
      </xdr:nvSpPr>
      <xdr:spPr>
        <a:xfrm>
          <a:off x="13293725" y="6096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11042</xdr:rowOff>
    </xdr:from>
    <xdr:ext cx="469744" cy="259045"/>
    <xdr:sp macro="" textlink="">
      <xdr:nvSpPr>
        <xdr:cNvPr id="140" name="債務償還比率該当値テキスト"/>
        <xdr:cNvSpPr txBox="1"/>
      </xdr:nvSpPr>
      <xdr:spPr>
        <a:xfrm>
          <a:off x="13376275" y="607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72608</xdr:rowOff>
    </xdr:from>
    <xdr:to>
      <xdr:col>72</xdr:col>
      <xdr:colOff>123825</xdr:colOff>
      <xdr:row>33</xdr:row>
      <xdr:rowOff>2758</xdr:rowOff>
    </xdr:to>
    <xdr:sp macro="" textlink="">
      <xdr:nvSpPr>
        <xdr:cNvPr id="141" name="楕円 140"/>
        <xdr:cNvSpPr/>
      </xdr:nvSpPr>
      <xdr:spPr>
        <a:xfrm>
          <a:off x="12639675" y="61368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83415</xdr:rowOff>
    </xdr:from>
    <xdr:to>
      <xdr:col>76</xdr:col>
      <xdr:colOff>22225</xdr:colOff>
      <xdr:row>32</xdr:row>
      <xdr:rowOff>123408</xdr:rowOff>
    </xdr:to>
    <xdr:cxnSp macro="">
      <xdr:nvCxnSpPr>
        <xdr:cNvPr id="142" name="直線コネクタ 141"/>
        <xdr:cNvCxnSpPr/>
      </xdr:nvCxnSpPr>
      <xdr:spPr>
        <a:xfrm flipV="1">
          <a:off x="12690475" y="6147665"/>
          <a:ext cx="635000" cy="3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25689</xdr:rowOff>
    </xdr:from>
    <xdr:ext cx="560923" cy="259045"/>
    <xdr:sp macro="" textlink="">
      <xdr:nvSpPr>
        <xdr:cNvPr id="143" name="n_1aveValue債務償還比率"/>
        <xdr:cNvSpPr txBox="1"/>
      </xdr:nvSpPr>
      <xdr:spPr>
        <a:xfrm>
          <a:off x="12435413" y="55946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165335</xdr:rowOff>
    </xdr:from>
    <xdr:ext cx="469744" cy="259045"/>
    <xdr:sp macro="" textlink="">
      <xdr:nvSpPr>
        <xdr:cNvPr id="144" name="n_1mainValue債務償還比率"/>
        <xdr:cNvSpPr txBox="1"/>
      </xdr:nvSpPr>
      <xdr:spPr>
        <a:xfrm>
          <a:off x="12461952" y="622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1,302,256
1,277,532
217.43
544,752,975
538,153,498
1,477,679
299,298,216
458,122,164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45737</xdr:rowOff>
    </xdr:from>
    <xdr:ext cx="405111" cy="259045"/>
    <xdr:sp macro="" textlink="">
      <xdr:nvSpPr>
        <xdr:cNvPr id="61" name="【道路】&#10;有形固定資産減価償却率平均値テキスト"/>
        <xdr:cNvSpPr txBox="1"/>
      </xdr:nvSpPr>
      <xdr:spPr>
        <a:xfrm>
          <a:off x="42164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71" name="楕円 70"/>
        <xdr:cNvSpPr/>
      </xdr:nvSpPr>
      <xdr:spPr>
        <a:xfrm>
          <a:off x="4127500" y="6082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154957</xdr:rowOff>
    </xdr:from>
    <xdr:ext cx="405111" cy="259045"/>
    <xdr:sp macro="" textlink="">
      <xdr:nvSpPr>
        <xdr:cNvPr id="72" name="【道路】&#10;有形固定資産減価償却率該当値テキスト"/>
        <xdr:cNvSpPr txBox="1"/>
      </xdr:nvSpPr>
      <xdr:spPr>
        <a:xfrm>
          <a:off x="4216400"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3" name="楕円 72"/>
        <xdr:cNvSpPr/>
      </xdr:nvSpPr>
      <xdr:spPr>
        <a:xfrm>
          <a:off x="3384550" y="615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87630</xdr:rowOff>
    </xdr:to>
    <xdr:cxnSp macro="">
      <xdr:nvCxnSpPr>
        <xdr:cNvPr id="74" name="直線コネクタ 73"/>
        <xdr:cNvCxnSpPr/>
      </xdr:nvCxnSpPr>
      <xdr:spPr>
        <a:xfrm flipV="1">
          <a:off x="3429000" y="612648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5" name="楕円 74"/>
        <xdr:cNvSpPr/>
      </xdr:nvSpPr>
      <xdr:spPr>
        <a:xfrm>
          <a:off x="257175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133350</xdr:rowOff>
    </xdr:to>
    <xdr:cxnSp macro="">
      <xdr:nvCxnSpPr>
        <xdr:cNvPr id="76" name="直線コネクタ 75"/>
        <xdr:cNvCxnSpPr/>
      </xdr:nvCxnSpPr>
      <xdr:spPr>
        <a:xfrm flipV="1">
          <a:off x="2622550" y="620268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147320</xdr:rowOff>
    </xdr:from>
    <xdr:to>
      <xdr:col>10</xdr:col>
      <xdr:colOff>165100</xdr:colOff>
      <xdr:row>38</xdr:row>
      <xdr:rowOff>77470</xdr:rowOff>
    </xdr:to>
    <xdr:sp macro="" textlink="">
      <xdr:nvSpPr>
        <xdr:cNvPr id="77" name="楕円 76"/>
        <xdr:cNvSpPr/>
      </xdr:nvSpPr>
      <xdr:spPr>
        <a:xfrm>
          <a:off x="1778000" y="6262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26670</xdr:rowOff>
    </xdr:to>
    <xdr:cxnSp macro="">
      <xdr:nvCxnSpPr>
        <xdr:cNvPr id="78" name="直線コネクタ 77"/>
        <xdr:cNvCxnSpPr/>
      </xdr:nvCxnSpPr>
      <xdr:spPr>
        <a:xfrm flipV="1">
          <a:off x="1828800" y="6248400"/>
          <a:ext cx="7937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11447</xdr:rowOff>
    </xdr:from>
    <xdr:ext cx="405111" cy="259045"/>
    <xdr:sp macro="" textlink="">
      <xdr:nvSpPr>
        <xdr:cNvPr id="79" name="n_1aveValue【道路】&#10;有形固定資産減価償却率"/>
        <xdr:cNvSpPr txBox="1"/>
      </xdr:nvSpPr>
      <xdr:spPr>
        <a:xfrm>
          <a:off x="32391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0" name="n_2aveValue【道路】&#10;有形固定資産減価償却率"/>
        <xdr:cNvSpPr txBox="1"/>
      </xdr:nvSpPr>
      <xdr:spPr>
        <a:xfrm>
          <a:off x="24390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1" name="n_3aveValue【道路】&#10;有形固定資産減価償却率"/>
        <xdr:cNvSpPr txBox="1"/>
      </xdr:nvSpPr>
      <xdr:spPr>
        <a:xfrm>
          <a:off x="164529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2" name="n_1mainValue【道路】&#10;有形固定資産減価償却率"/>
        <xdr:cNvSpPr txBox="1"/>
      </xdr:nvSpPr>
      <xdr:spPr>
        <a:xfrm>
          <a:off x="323914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3" name="n_2mainValue【道路】&#10;有形固定資産減価償却率"/>
        <xdr:cNvSpPr txBox="1"/>
      </xdr:nvSpPr>
      <xdr:spPr>
        <a:xfrm>
          <a:off x="24390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4" name="n_3mainValue【道路】&#10;有形固定資産減価償却率"/>
        <xdr:cNvSpPr txBox="1"/>
      </xdr:nvSpPr>
      <xdr:spPr>
        <a:xfrm>
          <a:off x="1645294" y="604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109745</xdr:rowOff>
    </xdr:from>
    <xdr:ext cx="469744" cy="259045"/>
    <xdr:sp macro="" textlink="">
      <xdr:nvSpPr>
        <xdr:cNvPr id="113" name="【道路】&#10;一人当たり延長平均値テキスト"/>
        <xdr:cNvSpPr txBox="1"/>
      </xdr:nvSpPr>
      <xdr:spPr>
        <a:xfrm>
          <a:off x="9467850" y="6389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102743</xdr:rowOff>
    </xdr:from>
    <xdr:to>
      <xdr:col>55</xdr:col>
      <xdr:colOff>50800</xdr:colOff>
      <xdr:row>40</xdr:row>
      <xdr:rowOff>32893</xdr:rowOff>
    </xdr:to>
    <xdr:sp macro="" textlink="">
      <xdr:nvSpPr>
        <xdr:cNvPr id="123" name="楕円 122"/>
        <xdr:cNvSpPr/>
      </xdr:nvSpPr>
      <xdr:spPr>
        <a:xfrm>
          <a:off x="9398000" y="65479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81170</xdr:rowOff>
    </xdr:from>
    <xdr:ext cx="469744" cy="259045"/>
    <xdr:sp macro="" textlink="">
      <xdr:nvSpPr>
        <xdr:cNvPr id="124" name="【道路】&#10;一人当たり延長該当値テキスト"/>
        <xdr:cNvSpPr txBox="1"/>
      </xdr:nvSpPr>
      <xdr:spPr>
        <a:xfrm>
          <a:off x="9467850" y="65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99822</xdr:rowOff>
    </xdr:from>
    <xdr:to>
      <xdr:col>50</xdr:col>
      <xdr:colOff>165100</xdr:colOff>
      <xdr:row>40</xdr:row>
      <xdr:rowOff>29972</xdr:rowOff>
    </xdr:to>
    <xdr:sp macro="" textlink="">
      <xdr:nvSpPr>
        <xdr:cNvPr id="125" name="楕円 124"/>
        <xdr:cNvSpPr/>
      </xdr:nvSpPr>
      <xdr:spPr>
        <a:xfrm>
          <a:off x="8636000" y="65450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150622</xdr:rowOff>
    </xdr:from>
    <xdr:to>
      <xdr:col>55</xdr:col>
      <xdr:colOff>0</xdr:colOff>
      <xdr:row>39</xdr:row>
      <xdr:rowOff>153543</xdr:rowOff>
    </xdr:to>
    <xdr:cxnSp macro="">
      <xdr:nvCxnSpPr>
        <xdr:cNvPr id="126" name="直線コネクタ 125"/>
        <xdr:cNvCxnSpPr/>
      </xdr:nvCxnSpPr>
      <xdr:spPr>
        <a:xfrm>
          <a:off x="8686800" y="6595872"/>
          <a:ext cx="74295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27" name="楕円 126"/>
        <xdr:cNvSpPr/>
      </xdr:nvSpPr>
      <xdr:spPr>
        <a:xfrm>
          <a:off x="7842250" y="6540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150622</xdr:rowOff>
    </xdr:to>
    <xdr:cxnSp macro="">
      <xdr:nvCxnSpPr>
        <xdr:cNvPr id="128" name="直線コネクタ 127"/>
        <xdr:cNvCxnSpPr/>
      </xdr:nvCxnSpPr>
      <xdr:spPr>
        <a:xfrm>
          <a:off x="7886700" y="6591300"/>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89027</xdr:rowOff>
    </xdr:from>
    <xdr:to>
      <xdr:col>41</xdr:col>
      <xdr:colOff>101600</xdr:colOff>
      <xdr:row>40</xdr:row>
      <xdr:rowOff>19177</xdr:rowOff>
    </xdr:to>
    <xdr:sp macro="" textlink="">
      <xdr:nvSpPr>
        <xdr:cNvPr id="129" name="楕円 128"/>
        <xdr:cNvSpPr/>
      </xdr:nvSpPr>
      <xdr:spPr>
        <a:xfrm>
          <a:off x="7029450" y="65342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139827</xdr:rowOff>
    </xdr:from>
    <xdr:to>
      <xdr:col>45</xdr:col>
      <xdr:colOff>177800</xdr:colOff>
      <xdr:row>39</xdr:row>
      <xdr:rowOff>146050</xdr:rowOff>
    </xdr:to>
    <xdr:cxnSp macro="">
      <xdr:nvCxnSpPr>
        <xdr:cNvPr id="130" name="直線コネクタ 129"/>
        <xdr:cNvCxnSpPr/>
      </xdr:nvCxnSpPr>
      <xdr:spPr>
        <a:xfrm>
          <a:off x="7080250" y="6585077"/>
          <a:ext cx="80645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37482</xdr:rowOff>
    </xdr:from>
    <xdr:ext cx="469744" cy="259045"/>
    <xdr:sp macro="" textlink="">
      <xdr:nvSpPr>
        <xdr:cNvPr id="131" name="n_1aveValue【道路】&#10;一人当たり延長"/>
        <xdr:cNvSpPr txBox="1"/>
      </xdr:nvSpPr>
      <xdr:spPr>
        <a:xfrm>
          <a:off x="845827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24274</xdr:rowOff>
    </xdr:from>
    <xdr:ext cx="469744" cy="259045"/>
    <xdr:sp macro="" textlink="">
      <xdr:nvSpPr>
        <xdr:cNvPr id="132" name="n_2aveValue【道路】&#10;一人当たり延長"/>
        <xdr:cNvSpPr txBox="1"/>
      </xdr:nvSpPr>
      <xdr:spPr>
        <a:xfrm>
          <a:off x="7677227" y="63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33" name="n_3aveValue【道路】&#10;一人当たり延長"/>
        <xdr:cNvSpPr txBox="1"/>
      </xdr:nvSpPr>
      <xdr:spPr>
        <a:xfrm>
          <a:off x="686442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21099</xdr:rowOff>
    </xdr:from>
    <xdr:ext cx="469744" cy="259045"/>
    <xdr:sp macro="" textlink="">
      <xdr:nvSpPr>
        <xdr:cNvPr id="134" name="n_1mainValue【道路】&#10;一人当たり延長"/>
        <xdr:cNvSpPr txBox="1"/>
      </xdr:nvSpPr>
      <xdr:spPr>
        <a:xfrm>
          <a:off x="8458277" y="66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35" name="n_2mainValue【道路】&#10;一人当たり延長"/>
        <xdr:cNvSpPr txBox="1"/>
      </xdr:nvSpPr>
      <xdr:spPr>
        <a:xfrm>
          <a:off x="7677227" y="662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10304</xdr:rowOff>
    </xdr:from>
    <xdr:ext cx="469744" cy="259045"/>
    <xdr:sp macro="" textlink="">
      <xdr:nvSpPr>
        <xdr:cNvPr id="136" name="n_3mainValue【道路】&#10;一人当たり延長"/>
        <xdr:cNvSpPr txBox="1"/>
      </xdr:nvSpPr>
      <xdr:spPr>
        <a:xfrm>
          <a:off x="6864427" y="662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97172</xdr:rowOff>
    </xdr:from>
    <xdr:ext cx="405111" cy="259045"/>
    <xdr:sp macro="" textlink="">
      <xdr:nvSpPr>
        <xdr:cNvPr id="165" name="【橋りょう・トンネル】&#10;有形固定資産減価償却率平均値テキスト"/>
        <xdr:cNvSpPr txBox="1"/>
      </xdr:nvSpPr>
      <xdr:spPr>
        <a:xfrm>
          <a:off x="4216400" y="9514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75" name="楕円 174"/>
        <xdr:cNvSpPr/>
      </xdr:nvSpPr>
      <xdr:spPr>
        <a:xfrm>
          <a:off x="4127500" y="94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176" name="【橋りょう・トンネル】&#10;有形固定資産減価償却率該当値テキスト"/>
        <xdr:cNvSpPr txBox="1"/>
      </xdr:nvSpPr>
      <xdr:spPr>
        <a:xfrm>
          <a:off x="42164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77" name="楕円 176"/>
        <xdr:cNvSpPr/>
      </xdr:nvSpPr>
      <xdr:spPr>
        <a:xfrm>
          <a:off x="3384550" y="9465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99060</xdr:rowOff>
    </xdr:to>
    <xdr:cxnSp macro="">
      <xdr:nvCxnSpPr>
        <xdr:cNvPr id="178" name="直線コネクタ 177"/>
        <xdr:cNvCxnSpPr/>
      </xdr:nvCxnSpPr>
      <xdr:spPr>
        <a:xfrm flipV="1">
          <a:off x="3429000" y="949706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71120</xdr:rowOff>
    </xdr:from>
    <xdr:to>
      <xdr:col>15</xdr:col>
      <xdr:colOff>101600</xdr:colOff>
      <xdr:row>58</xdr:row>
      <xdr:rowOff>1270</xdr:rowOff>
    </xdr:to>
    <xdr:sp macro="" textlink="">
      <xdr:nvSpPr>
        <xdr:cNvPr id="179" name="楕円 178"/>
        <xdr:cNvSpPr/>
      </xdr:nvSpPr>
      <xdr:spPr>
        <a:xfrm>
          <a:off x="2571750" y="9488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57</xdr:row>
      <xdr:rowOff>121920</xdr:rowOff>
    </xdr:to>
    <xdr:cxnSp macro="">
      <xdr:nvCxnSpPr>
        <xdr:cNvPr id="180" name="直線コネクタ 179"/>
        <xdr:cNvCxnSpPr/>
      </xdr:nvCxnSpPr>
      <xdr:spPr>
        <a:xfrm flipV="1">
          <a:off x="2622550" y="951611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92075</xdr:rowOff>
    </xdr:from>
    <xdr:to>
      <xdr:col>10</xdr:col>
      <xdr:colOff>165100</xdr:colOff>
      <xdr:row>58</xdr:row>
      <xdr:rowOff>22225</xdr:rowOff>
    </xdr:to>
    <xdr:sp macro="" textlink="">
      <xdr:nvSpPr>
        <xdr:cNvPr id="181" name="楕円 180"/>
        <xdr:cNvSpPr/>
      </xdr:nvSpPr>
      <xdr:spPr>
        <a:xfrm>
          <a:off x="1778000" y="9509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121920</xdr:rowOff>
    </xdr:from>
    <xdr:to>
      <xdr:col>15</xdr:col>
      <xdr:colOff>50800</xdr:colOff>
      <xdr:row>57</xdr:row>
      <xdr:rowOff>142875</xdr:rowOff>
    </xdr:to>
    <xdr:cxnSp macro="">
      <xdr:nvCxnSpPr>
        <xdr:cNvPr id="182" name="直線コネクタ 181"/>
        <xdr:cNvCxnSpPr/>
      </xdr:nvCxnSpPr>
      <xdr:spPr>
        <a:xfrm flipV="1">
          <a:off x="1828800" y="9538970"/>
          <a:ext cx="7937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59072</xdr:rowOff>
    </xdr:from>
    <xdr:ext cx="405111" cy="259045"/>
    <xdr:sp macro="" textlink="">
      <xdr:nvSpPr>
        <xdr:cNvPr id="183" name="n_1aveValue【橋りょう・トンネル】&#10;有形固定資産減価償却率"/>
        <xdr:cNvSpPr txBox="1"/>
      </xdr:nvSpPr>
      <xdr:spPr>
        <a:xfrm>
          <a:off x="3239144" y="964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89552</xdr:rowOff>
    </xdr:from>
    <xdr:ext cx="405111" cy="259045"/>
    <xdr:sp macro="" textlink="">
      <xdr:nvSpPr>
        <xdr:cNvPr id="184" name="n_2aveValue【橋りょう・トンネル】&#10;有形固定資産減価償却率"/>
        <xdr:cNvSpPr txBox="1"/>
      </xdr:nvSpPr>
      <xdr:spPr>
        <a:xfrm>
          <a:off x="2439044" y="967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87647</xdr:rowOff>
    </xdr:from>
    <xdr:ext cx="405111" cy="259045"/>
    <xdr:sp macro="" textlink="">
      <xdr:nvSpPr>
        <xdr:cNvPr id="185" name="n_3aveValue【橋りょう・トンネル】&#10;有形固定資産減価償却率"/>
        <xdr:cNvSpPr txBox="1"/>
      </xdr:nvSpPr>
      <xdr:spPr>
        <a:xfrm>
          <a:off x="1645294" y="966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166387</xdr:rowOff>
    </xdr:from>
    <xdr:ext cx="405111" cy="259045"/>
    <xdr:sp macro="" textlink="">
      <xdr:nvSpPr>
        <xdr:cNvPr id="186" name="n_1mainValue【橋りょう・トンネル】&#10;有形固定資産減価償却率"/>
        <xdr:cNvSpPr txBox="1"/>
      </xdr:nvSpPr>
      <xdr:spPr>
        <a:xfrm>
          <a:off x="32391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17797</xdr:rowOff>
    </xdr:from>
    <xdr:ext cx="405111" cy="259045"/>
    <xdr:sp macro="" textlink="">
      <xdr:nvSpPr>
        <xdr:cNvPr id="187" name="n_2mainValue【橋りょう・トンネル】&#10;有形固定資産減価償却率"/>
        <xdr:cNvSpPr txBox="1"/>
      </xdr:nvSpPr>
      <xdr:spPr>
        <a:xfrm>
          <a:off x="24390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38752</xdr:rowOff>
    </xdr:from>
    <xdr:ext cx="405111" cy="259045"/>
    <xdr:sp macro="" textlink="">
      <xdr:nvSpPr>
        <xdr:cNvPr id="188" name="n_3mainValue【橋りょう・トンネル】&#10;有形固定資産減価償却率"/>
        <xdr:cNvSpPr txBox="1"/>
      </xdr:nvSpPr>
      <xdr:spPr>
        <a:xfrm>
          <a:off x="1645294"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17" name="【橋りょう・トンネル】&#10;一人当たり有形固定資産（償却資産）額平均値テキスト"/>
        <xdr:cNvSpPr txBox="1"/>
      </xdr:nvSpPr>
      <xdr:spPr>
        <a:xfrm>
          <a:off x="9467850" y="1001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96449</xdr:rowOff>
    </xdr:from>
    <xdr:to>
      <xdr:col>55</xdr:col>
      <xdr:colOff>50800</xdr:colOff>
      <xdr:row>63</xdr:row>
      <xdr:rowOff>26599</xdr:rowOff>
    </xdr:to>
    <xdr:sp macro="" textlink="">
      <xdr:nvSpPr>
        <xdr:cNvPr id="227" name="楕円 226"/>
        <xdr:cNvSpPr/>
      </xdr:nvSpPr>
      <xdr:spPr>
        <a:xfrm>
          <a:off x="9398000" y="103389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74876</xdr:rowOff>
    </xdr:from>
    <xdr:ext cx="534377" cy="259045"/>
    <xdr:sp macro="" textlink="">
      <xdr:nvSpPr>
        <xdr:cNvPr id="228" name="【橋りょう・トンネル】&#10;一人当たり有形固定資産（償却資産）額該当値テキスト"/>
        <xdr:cNvSpPr txBox="1"/>
      </xdr:nvSpPr>
      <xdr:spPr>
        <a:xfrm>
          <a:off x="9467850" y="1031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97150</xdr:rowOff>
    </xdr:from>
    <xdr:to>
      <xdr:col>50</xdr:col>
      <xdr:colOff>165100</xdr:colOff>
      <xdr:row>63</xdr:row>
      <xdr:rowOff>27300</xdr:rowOff>
    </xdr:to>
    <xdr:sp macro="" textlink="">
      <xdr:nvSpPr>
        <xdr:cNvPr id="229" name="楕円 228"/>
        <xdr:cNvSpPr/>
      </xdr:nvSpPr>
      <xdr:spPr>
        <a:xfrm>
          <a:off x="8636000" y="10339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147249</xdr:rowOff>
    </xdr:from>
    <xdr:to>
      <xdr:col>55</xdr:col>
      <xdr:colOff>0</xdr:colOff>
      <xdr:row>62</xdr:row>
      <xdr:rowOff>147950</xdr:rowOff>
    </xdr:to>
    <xdr:cxnSp macro="">
      <xdr:nvCxnSpPr>
        <xdr:cNvPr id="230" name="直線コネクタ 229"/>
        <xdr:cNvCxnSpPr/>
      </xdr:nvCxnSpPr>
      <xdr:spPr>
        <a:xfrm flipV="1">
          <a:off x="8686800" y="10389799"/>
          <a:ext cx="74295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96913</xdr:rowOff>
    </xdr:from>
    <xdr:to>
      <xdr:col>46</xdr:col>
      <xdr:colOff>38100</xdr:colOff>
      <xdr:row>63</xdr:row>
      <xdr:rowOff>27063</xdr:rowOff>
    </xdr:to>
    <xdr:sp macro="" textlink="">
      <xdr:nvSpPr>
        <xdr:cNvPr id="231" name="楕円 230"/>
        <xdr:cNvSpPr/>
      </xdr:nvSpPr>
      <xdr:spPr>
        <a:xfrm>
          <a:off x="7842250" y="103394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147713</xdr:rowOff>
    </xdr:from>
    <xdr:to>
      <xdr:col>50</xdr:col>
      <xdr:colOff>114300</xdr:colOff>
      <xdr:row>62</xdr:row>
      <xdr:rowOff>147950</xdr:rowOff>
    </xdr:to>
    <xdr:cxnSp macro="">
      <xdr:nvCxnSpPr>
        <xdr:cNvPr id="232" name="直線コネクタ 231"/>
        <xdr:cNvCxnSpPr/>
      </xdr:nvCxnSpPr>
      <xdr:spPr>
        <a:xfrm>
          <a:off x="7886700" y="10390263"/>
          <a:ext cx="8001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97489</xdr:rowOff>
    </xdr:from>
    <xdr:to>
      <xdr:col>41</xdr:col>
      <xdr:colOff>101600</xdr:colOff>
      <xdr:row>63</xdr:row>
      <xdr:rowOff>27639</xdr:rowOff>
    </xdr:to>
    <xdr:sp macro="" textlink="">
      <xdr:nvSpPr>
        <xdr:cNvPr id="233" name="楕円 232"/>
        <xdr:cNvSpPr/>
      </xdr:nvSpPr>
      <xdr:spPr>
        <a:xfrm>
          <a:off x="7029450" y="10340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147713</xdr:rowOff>
    </xdr:from>
    <xdr:to>
      <xdr:col>45</xdr:col>
      <xdr:colOff>177800</xdr:colOff>
      <xdr:row>62</xdr:row>
      <xdr:rowOff>148289</xdr:rowOff>
    </xdr:to>
    <xdr:cxnSp macro="">
      <xdr:nvCxnSpPr>
        <xdr:cNvPr id="234" name="直線コネクタ 233"/>
        <xdr:cNvCxnSpPr/>
      </xdr:nvCxnSpPr>
      <xdr:spPr>
        <a:xfrm flipV="1">
          <a:off x="7080250" y="10390263"/>
          <a:ext cx="80645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22129</xdr:rowOff>
    </xdr:from>
    <xdr:ext cx="599010" cy="259045"/>
    <xdr:sp macro="" textlink="">
      <xdr:nvSpPr>
        <xdr:cNvPr id="235" name="n_1aveValue【橋りょう・トンネル】&#10;一人当たり有形固定資産（償却資産）額"/>
        <xdr:cNvSpPr txBox="1"/>
      </xdr:nvSpPr>
      <xdr:spPr>
        <a:xfrm>
          <a:off x="839999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36" name="n_2aveValue【橋りょう・トンネル】&#10;一人当たり有形固定資産（償却資産）額"/>
        <xdr:cNvSpPr txBox="1"/>
      </xdr:nvSpPr>
      <xdr:spPr>
        <a:xfrm>
          <a:off x="761259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37" name="n_3aveValue【橋りょう・トンネル】&#10;一人当たり有形固定資産（償却資産）額"/>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18427</xdr:rowOff>
    </xdr:from>
    <xdr:ext cx="534377" cy="259045"/>
    <xdr:sp macro="" textlink="">
      <xdr:nvSpPr>
        <xdr:cNvPr id="238" name="n_1mainValue【橋りょう・トンネル】&#10;一人当たり有形固定資産（償却資産）額"/>
        <xdr:cNvSpPr txBox="1"/>
      </xdr:nvSpPr>
      <xdr:spPr>
        <a:xfrm>
          <a:off x="8425961" y="1042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18190</xdr:rowOff>
    </xdr:from>
    <xdr:ext cx="534377" cy="259045"/>
    <xdr:sp macro="" textlink="">
      <xdr:nvSpPr>
        <xdr:cNvPr id="239" name="n_2mainValue【橋りょう・トンネル】&#10;一人当たり有形固定資産（償却資産）額"/>
        <xdr:cNvSpPr txBox="1"/>
      </xdr:nvSpPr>
      <xdr:spPr>
        <a:xfrm>
          <a:off x="7644911" y="104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18766</xdr:rowOff>
    </xdr:from>
    <xdr:ext cx="534377" cy="259045"/>
    <xdr:sp macro="" textlink="">
      <xdr:nvSpPr>
        <xdr:cNvPr id="240" name="n_3mainValue【橋りょう・トンネル】&#10;一人当たり有形固定資産（償却資産）額"/>
        <xdr:cNvSpPr txBox="1"/>
      </xdr:nvSpPr>
      <xdr:spPr>
        <a:xfrm>
          <a:off x="6851161" y="1042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xdr:rowOff>
    </xdr:from>
    <xdr:ext cx="405111" cy="259045"/>
    <xdr:sp macro="" textlink="">
      <xdr:nvSpPr>
        <xdr:cNvPr id="270" name="【公営住宅】&#10;有形固定資産減価償却率平均値テキスト"/>
        <xdr:cNvSpPr txBox="1"/>
      </xdr:nvSpPr>
      <xdr:spPr>
        <a:xfrm>
          <a:off x="4216400" y="13379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162561</xdr:rowOff>
    </xdr:from>
    <xdr:to>
      <xdr:col>24</xdr:col>
      <xdr:colOff>114300</xdr:colOff>
      <xdr:row>81</xdr:row>
      <xdr:rowOff>92711</xdr:rowOff>
    </xdr:to>
    <xdr:sp macro="" textlink="">
      <xdr:nvSpPr>
        <xdr:cNvPr id="280" name="楕円 279"/>
        <xdr:cNvSpPr/>
      </xdr:nvSpPr>
      <xdr:spPr>
        <a:xfrm>
          <a:off x="4127500" y="133769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13988</xdr:rowOff>
    </xdr:from>
    <xdr:ext cx="405111" cy="259045"/>
    <xdr:sp macro="" textlink="">
      <xdr:nvSpPr>
        <xdr:cNvPr id="281" name="【公営住宅】&#10;有形固定資産減価償却率該当値テキスト"/>
        <xdr:cNvSpPr txBox="1"/>
      </xdr:nvSpPr>
      <xdr:spPr>
        <a:xfrm>
          <a:off x="4216400" y="1322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282" name="楕円 281"/>
        <xdr:cNvSpPr/>
      </xdr:nvSpPr>
      <xdr:spPr>
        <a:xfrm>
          <a:off x="3384550" y="13404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41911</xdr:rowOff>
    </xdr:from>
    <xdr:to>
      <xdr:col>24</xdr:col>
      <xdr:colOff>63500</xdr:colOff>
      <xdr:row>81</xdr:row>
      <xdr:rowOff>76200</xdr:rowOff>
    </xdr:to>
    <xdr:cxnSp macro="">
      <xdr:nvCxnSpPr>
        <xdr:cNvPr id="283" name="直線コネクタ 282"/>
        <xdr:cNvCxnSpPr/>
      </xdr:nvCxnSpPr>
      <xdr:spPr>
        <a:xfrm flipV="1">
          <a:off x="3429000" y="13421361"/>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71120</xdr:rowOff>
    </xdr:from>
    <xdr:to>
      <xdr:col>15</xdr:col>
      <xdr:colOff>101600</xdr:colOff>
      <xdr:row>81</xdr:row>
      <xdr:rowOff>1270</xdr:rowOff>
    </xdr:to>
    <xdr:sp macro="" textlink="">
      <xdr:nvSpPr>
        <xdr:cNvPr id="284" name="楕円 283"/>
        <xdr:cNvSpPr/>
      </xdr:nvSpPr>
      <xdr:spPr>
        <a:xfrm>
          <a:off x="2571750" y="13285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81</xdr:row>
      <xdr:rowOff>76200</xdr:rowOff>
    </xdr:to>
    <xdr:cxnSp macro="">
      <xdr:nvCxnSpPr>
        <xdr:cNvPr id="285" name="直線コネクタ 284"/>
        <xdr:cNvCxnSpPr/>
      </xdr:nvCxnSpPr>
      <xdr:spPr>
        <a:xfrm>
          <a:off x="2622550" y="13336270"/>
          <a:ext cx="80645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6" name="楕円 285"/>
        <xdr:cNvSpPr/>
      </xdr:nvSpPr>
      <xdr:spPr>
        <a:xfrm>
          <a:off x="1778000" y="13338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121920</xdr:rowOff>
    </xdr:from>
    <xdr:to>
      <xdr:col>15</xdr:col>
      <xdr:colOff>50800</xdr:colOff>
      <xdr:row>81</xdr:row>
      <xdr:rowOff>3811</xdr:rowOff>
    </xdr:to>
    <xdr:cxnSp macro="">
      <xdr:nvCxnSpPr>
        <xdr:cNvPr id="287" name="直線コネクタ 286"/>
        <xdr:cNvCxnSpPr/>
      </xdr:nvCxnSpPr>
      <xdr:spPr>
        <a:xfrm flipV="1">
          <a:off x="1828800" y="13336270"/>
          <a:ext cx="79375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8" name="n_1aveValue【公営住宅】&#10;有形固定資産減価償却率"/>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89" name="n_2aveValue【公営住宅】&#10;有形固定資産減価償却率"/>
        <xdr:cNvSpPr txBox="1"/>
      </xdr:nvSpPr>
      <xdr:spPr>
        <a:xfrm>
          <a:off x="2439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0" name="n_3aveValue【公営住宅】&#10;有形固定資産減価償却率"/>
        <xdr:cNvSpPr txBox="1"/>
      </xdr:nvSpPr>
      <xdr:spPr>
        <a:xfrm>
          <a:off x="16452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291" name="n_1mainValue【公営住宅】&#10;有形固定資産減価償却率"/>
        <xdr:cNvSpPr txBox="1"/>
      </xdr:nvSpPr>
      <xdr:spPr>
        <a:xfrm>
          <a:off x="32391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17797</xdr:rowOff>
    </xdr:from>
    <xdr:ext cx="405111" cy="259045"/>
    <xdr:sp macro="" textlink="">
      <xdr:nvSpPr>
        <xdr:cNvPr id="292" name="n_2mainValue【公営住宅】&#10;有形固定資産減価償却率"/>
        <xdr:cNvSpPr txBox="1"/>
      </xdr:nvSpPr>
      <xdr:spPr>
        <a:xfrm>
          <a:off x="24390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93" name="n_3mainValue【公営住宅】&#10;有形固定資産減価償却率"/>
        <xdr:cNvSpPr txBox="1"/>
      </xdr:nvSpPr>
      <xdr:spPr>
        <a:xfrm>
          <a:off x="164529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20" name="【公営住宅】&#10;一人当たり面積平均値テキスト"/>
        <xdr:cNvSpPr txBox="1"/>
      </xdr:nvSpPr>
      <xdr:spPr>
        <a:xfrm>
          <a:off x="9467850" y="13540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107086</xdr:rowOff>
    </xdr:from>
    <xdr:to>
      <xdr:col>55</xdr:col>
      <xdr:colOff>50800</xdr:colOff>
      <xdr:row>86</xdr:row>
      <xdr:rowOff>37236</xdr:rowOff>
    </xdr:to>
    <xdr:sp macro="" textlink="">
      <xdr:nvSpPr>
        <xdr:cNvPr id="330" name="楕円 329"/>
        <xdr:cNvSpPr/>
      </xdr:nvSpPr>
      <xdr:spPr>
        <a:xfrm>
          <a:off x="9398000" y="141469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22013</xdr:rowOff>
    </xdr:from>
    <xdr:ext cx="469744" cy="259045"/>
    <xdr:sp macro="" textlink="">
      <xdr:nvSpPr>
        <xdr:cNvPr id="331" name="【公営住宅】&#10;一人当たり面積該当値テキスト"/>
        <xdr:cNvSpPr txBox="1"/>
      </xdr:nvSpPr>
      <xdr:spPr>
        <a:xfrm>
          <a:off x="9467850" y="140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105714</xdr:rowOff>
    </xdr:from>
    <xdr:to>
      <xdr:col>50</xdr:col>
      <xdr:colOff>165100</xdr:colOff>
      <xdr:row>86</xdr:row>
      <xdr:rowOff>35864</xdr:rowOff>
    </xdr:to>
    <xdr:sp macro="" textlink="">
      <xdr:nvSpPr>
        <xdr:cNvPr id="332" name="楕円 331"/>
        <xdr:cNvSpPr/>
      </xdr:nvSpPr>
      <xdr:spPr>
        <a:xfrm>
          <a:off x="8636000" y="14145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156514</xdr:rowOff>
    </xdr:from>
    <xdr:to>
      <xdr:col>55</xdr:col>
      <xdr:colOff>0</xdr:colOff>
      <xdr:row>85</xdr:row>
      <xdr:rowOff>157886</xdr:rowOff>
    </xdr:to>
    <xdr:cxnSp macro="">
      <xdr:nvCxnSpPr>
        <xdr:cNvPr id="333" name="直線コネクタ 332"/>
        <xdr:cNvCxnSpPr/>
      </xdr:nvCxnSpPr>
      <xdr:spPr>
        <a:xfrm>
          <a:off x="8686800" y="14196364"/>
          <a:ext cx="7429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107544</xdr:rowOff>
    </xdr:from>
    <xdr:to>
      <xdr:col>46</xdr:col>
      <xdr:colOff>38100</xdr:colOff>
      <xdr:row>86</xdr:row>
      <xdr:rowOff>37694</xdr:rowOff>
    </xdr:to>
    <xdr:sp macro="" textlink="">
      <xdr:nvSpPr>
        <xdr:cNvPr id="334" name="楕円 333"/>
        <xdr:cNvSpPr/>
      </xdr:nvSpPr>
      <xdr:spPr>
        <a:xfrm>
          <a:off x="7842250" y="141473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156514</xdr:rowOff>
    </xdr:from>
    <xdr:to>
      <xdr:col>50</xdr:col>
      <xdr:colOff>114300</xdr:colOff>
      <xdr:row>85</xdr:row>
      <xdr:rowOff>158344</xdr:rowOff>
    </xdr:to>
    <xdr:cxnSp macro="">
      <xdr:nvCxnSpPr>
        <xdr:cNvPr id="335" name="直線コネクタ 334"/>
        <xdr:cNvCxnSpPr/>
      </xdr:nvCxnSpPr>
      <xdr:spPr>
        <a:xfrm flipV="1">
          <a:off x="7886700" y="14196364"/>
          <a:ext cx="8001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107086</xdr:rowOff>
    </xdr:from>
    <xdr:to>
      <xdr:col>41</xdr:col>
      <xdr:colOff>101600</xdr:colOff>
      <xdr:row>86</xdr:row>
      <xdr:rowOff>37236</xdr:rowOff>
    </xdr:to>
    <xdr:sp macro="" textlink="">
      <xdr:nvSpPr>
        <xdr:cNvPr id="336" name="楕円 335"/>
        <xdr:cNvSpPr/>
      </xdr:nvSpPr>
      <xdr:spPr>
        <a:xfrm>
          <a:off x="7029450" y="14146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157886</xdr:rowOff>
    </xdr:from>
    <xdr:to>
      <xdr:col>45</xdr:col>
      <xdr:colOff>177800</xdr:colOff>
      <xdr:row>85</xdr:row>
      <xdr:rowOff>158344</xdr:rowOff>
    </xdr:to>
    <xdr:cxnSp macro="">
      <xdr:nvCxnSpPr>
        <xdr:cNvPr id="337" name="直線コネクタ 336"/>
        <xdr:cNvCxnSpPr/>
      </xdr:nvCxnSpPr>
      <xdr:spPr>
        <a:xfrm>
          <a:off x="7080250" y="14197736"/>
          <a:ext cx="8064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38" name="n_1aveValue【公営住宅】&#10;一人当たり面積"/>
        <xdr:cNvSpPr txBox="1"/>
      </xdr:nvSpPr>
      <xdr:spPr>
        <a:xfrm>
          <a:off x="845827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39" name="n_2aveValue【公営住宅】&#10;一人当たり面積"/>
        <xdr:cNvSpPr txBox="1"/>
      </xdr:nvSpPr>
      <xdr:spPr>
        <a:xfrm>
          <a:off x="76772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40" name="n_3aveValue【公営住宅】&#10;一人当たり面積"/>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26991</xdr:rowOff>
    </xdr:from>
    <xdr:ext cx="469744" cy="259045"/>
    <xdr:sp macro="" textlink="">
      <xdr:nvSpPr>
        <xdr:cNvPr id="341" name="n_1mainValue【公営住宅】&#10;一人当たり面積"/>
        <xdr:cNvSpPr txBox="1"/>
      </xdr:nvSpPr>
      <xdr:spPr>
        <a:xfrm>
          <a:off x="8458277" y="1423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28821</xdr:rowOff>
    </xdr:from>
    <xdr:ext cx="469744" cy="259045"/>
    <xdr:sp macro="" textlink="">
      <xdr:nvSpPr>
        <xdr:cNvPr id="342" name="n_2mainValue【公営住宅】&#10;一人当たり面積"/>
        <xdr:cNvSpPr txBox="1"/>
      </xdr:nvSpPr>
      <xdr:spPr>
        <a:xfrm>
          <a:off x="7677227" y="1423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28363</xdr:rowOff>
    </xdr:from>
    <xdr:ext cx="469744" cy="259045"/>
    <xdr:sp macro="" textlink="">
      <xdr:nvSpPr>
        <xdr:cNvPr id="343" name="n_3mainValue【公営住宅】&#10;一人当たり面積"/>
        <xdr:cNvSpPr txBox="1"/>
      </xdr:nvSpPr>
      <xdr:spPr>
        <a:xfrm>
          <a:off x="6864427" y="142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0" name="テキスト ボックス 36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1" name="直線コネクタ 37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2" name="テキスト ボックス 371"/>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3" name="直線コネクタ 37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4" name="テキスト ボックス 37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5" name="直線コネクタ 37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6" name="テキスト ボックス 37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7" name="直線コネクタ 37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8" name="テキスト ボックス 37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9" name="直線コネクタ 37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0" name="テキスト ボックス 379"/>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2" name="テキスト ボックス 381"/>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384" name="直線コネクタ 383"/>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385"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386" name="直線コネクタ 385"/>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387"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388" name="直線コネクタ 387"/>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44467</xdr:rowOff>
    </xdr:from>
    <xdr:ext cx="405111" cy="259045"/>
    <xdr:sp macro="" textlink="">
      <xdr:nvSpPr>
        <xdr:cNvPr id="389" name="【認定こども園・幼稚園・保育所】&#10;有形固定資産減価償却率平均値テキスト"/>
        <xdr:cNvSpPr txBox="1"/>
      </xdr:nvSpPr>
      <xdr:spPr>
        <a:xfrm>
          <a:off x="14738350" y="566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390" name="フローチャート: 判断 389"/>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391" name="フローチャート: 判断 390"/>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392" name="フローチャート: 判断 391"/>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393" name="フローチャート: 判断 392"/>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399" name="楕円 398"/>
        <xdr:cNvSpPr/>
      </xdr:nvSpPr>
      <xdr:spPr>
        <a:xfrm>
          <a:off x="14649450" y="66586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134637</xdr:rowOff>
    </xdr:from>
    <xdr:ext cx="405111" cy="259045"/>
    <xdr:sp macro="" textlink="">
      <xdr:nvSpPr>
        <xdr:cNvPr id="400" name="【認定こども園・幼稚園・保育所】&#10;有形固定資産減価償却率該当値テキスト"/>
        <xdr:cNvSpPr txBox="1"/>
      </xdr:nvSpPr>
      <xdr:spPr>
        <a:xfrm>
          <a:off x="1473835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166370</xdr:rowOff>
    </xdr:from>
    <xdr:to>
      <xdr:col>81</xdr:col>
      <xdr:colOff>101600</xdr:colOff>
      <xdr:row>40</xdr:row>
      <xdr:rowOff>96520</xdr:rowOff>
    </xdr:to>
    <xdr:sp macro="" textlink="">
      <xdr:nvSpPr>
        <xdr:cNvPr id="401" name="楕円 400"/>
        <xdr:cNvSpPr/>
      </xdr:nvSpPr>
      <xdr:spPr>
        <a:xfrm>
          <a:off x="13887450" y="6611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45720</xdr:rowOff>
    </xdr:from>
    <xdr:to>
      <xdr:col>85</xdr:col>
      <xdr:colOff>127000</xdr:colOff>
      <xdr:row>40</xdr:row>
      <xdr:rowOff>99060</xdr:rowOff>
    </xdr:to>
    <xdr:cxnSp macro="">
      <xdr:nvCxnSpPr>
        <xdr:cNvPr id="402" name="直線コネクタ 401"/>
        <xdr:cNvCxnSpPr/>
      </xdr:nvCxnSpPr>
      <xdr:spPr>
        <a:xfrm>
          <a:off x="13938250" y="6656070"/>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403" name="楕円 402"/>
        <xdr:cNvSpPr/>
      </xdr:nvSpPr>
      <xdr:spPr>
        <a:xfrm>
          <a:off x="13093700" y="6516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121920</xdr:rowOff>
    </xdr:from>
    <xdr:to>
      <xdr:col>81</xdr:col>
      <xdr:colOff>50800</xdr:colOff>
      <xdr:row>40</xdr:row>
      <xdr:rowOff>45720</xdr:rowOff>
    </xdr:to>
    <xdr:cxnSp macro="">
      <xdr:nvCxnSpPr>
        <xdr:cNvPr id="404" name="直線コネクタ 403"/>
        <xdr:cNvCxnSpPr/>
      </xdr:nvCxnSpPr>
      <xdr:spPr>
        <a:xfrm>
          <a:off x="13144500" y="6567170"/>
          <a:ext cx="79375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405" name="楕円 404"/>
        <xdr:cNvSpPr/>
      </xdr:nvSpPr>
      <xdr:spPr>
        <a:xfrm>
          <a:off x="12299950" y="6455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121920</xdr:rowOff>
    </xdr:to>
    <xdr:cxnSp macro="">
      <xdr:nvCxnSpPr>
        <xdr:cNvPr id="406" name="直線コネクタ 405"/>
        <xdr:cNvCxnSpPr/>
      </xdr:nvCxnSpPr>
      <xdr:spPr>
        <a:xfrm>
          <a:off x="12344400" y="6506210"/>
          <a:ext cx="8001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25417</xdr:rowOff>
    </xdr:from>
    <xdr:ext cx="405111" cy="259045"/>
    <xdr:sp macro="" textlink="">
      <xdr:nvSpPr>
        <xdr:cNvPr id="407" name="n_1aveValue【認定こども園・幼稚園・保育所】&#10;有形固定資産減価償却率"/>
        <xdr:cNvSpPr txBox="1"/>
      </xdr:nvSpPr>
      <xdr:spPr>
        <a:xfrm>
          <a:off x="13742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08" name="n_2aveValue【認定こども園・幼稚園・保育所】&#10;有形固定資産減価償却率"/>
        <xdr:cNvSpPr txBox="1"/>
      </xdr:nvSpPr>
      <xdr:spPr>
        <a:xfrm>
          <a:off x="1296099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09" name="n_3aveValue【認定こども園・幼稚園・保育所】&#10;有形固定資産減価償却率"/>
        <xdr:cNvSpPr txBox="1"/>
      </xdr:nvSpPr>
      <xdr:spPr>
        <a:xfrm>
          <a:off x="121672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87647</xdr:rowOff>
    </xdr:from>
    <xdr:ext cx="405111" cy="259045"/>
    <xdr:sp macro="" textlink="">
      <xdr:nvSpPr>
        <xdr:cNvPr id="410" name="n_1mainValue【認定こども園・幼稚園・保育所】&#10;有形固定資産減価償却率"/>
        <xdr:cNvSpPr txBox="1"/>
      </xdr:nvSpPr>
      <xdr:spPr>
        <a:xfrm>
          <a:off x="1374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411" name="n_2mainValue【認定こども園・幼稚園・保育所】&#10;有形固定資産減価償却率"/>
        <xdr:cNvSpPr txBox="1"/>
      </xdr:nvSpPr>
      <xdr:spPr>
        <a:xfrm>
          <a:off x="12960994"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412" name="n_3mainValue【認定こども園・幼稚園・保育所】&#10;有形固定資産減価償却率"/>
        <xdr:cNvSpPr txBox="1"/>
      </xdr:nvSpPr>
      <xdr:spPr>
        <a:xfrm>
          <a:off x="12167244"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3" name="直線コネクタ 422"/>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4" name="テキスト ボックス 423"/>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5" name="直線コネクタ 424"/>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6" name="テキスト ボックス 425"/>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7" name="直線コネクタ 426"/>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8" name="テキスト ボックス 427"/>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9" name="直線コネクタ 428"/>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0" name="テキスト ボックス 429"/>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1" name="直線コネクタ 430"/>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2" name="テキスト ボックス 431"/>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3" name="直線コネクタ 432"/>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4" name="テキスト ボックス 433"/>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38" name="直線コネクタ 437"/>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39"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40" name="直線コネクタ 439"/>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441"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442" name="直線コネクタ 441"/>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4734</xdr:rowOff>
    </xdr:from>
    <xdr:ext cx="469744" cy="259045"/>
    <xdr:sp macro="" textlink="">
      <xdr:nvSpPr>
        <xdr:cNvPr id="443" name="【認定こども園・幼稚園・保育所】&#10;一人当たり面積平均値テキスト"/>
        <xdr:cNvSpPr txBox="1"/>
      </xdr:nvSpPr>
      <xdr:spPr>
        <a:xfrm>
          <a:off x="19989800" y="644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444" name="フローチャート: 判断 443"/>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445" name="フローチャート: 判断 444"/>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446" name="フローチャート: 判断 445"/>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47" name="フローチャート: 判断 446"/>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79828</xdr:rowOff>
    </xdr:from>
    <xdr:to>
      <xdr:col>116</xdr:col>
      <xdr:colOff>114300</xdr:colOff>
      <xdr:row>41</xdr:row>
      <xdr:rowOff>9978</xdr:rowOff>
    </xdr:to>
    <xdr:sp macro="" textlink="">
      <xdr:nvSpPr>
        <xdr:cNvPr id="453" name="楕円 452"/>
        <xdr:cNvSpPr/>
      </xdr:nvSpPr>
      <xdr:spPr>
        <a:xfrm>
          <a:off x="19900900" y="6690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58255</xdr:rowOff>
    </xdr:from>
    <xdr:ext cx="469744" cy="259045"/>
    <xdr:sp macro="" textlink="">
      <xdr:nvSpPr>
        <xdr:cNvPr id="454" name="【認定こども園・幼稚園・保育所】&#10;一人当たり面積該当値テキスト"/>
        <xdr:cNvSpPr txBox="1"/>
      </xdr:nvSpPr>
      <xdr:spPr>
        <a:xfrm>
          <a:off x="19989800" y="666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79828</xdr:rowOff>
    </xdr:from>
    <xdr:to>
      <xdr:col>112</xdr:col>
      <xdr:colOff>38100</xdr:colOff>
      <xdr:row>41</xdr:row>
      <xdr:rowOff>9978</xdr:rowOff>
    </xdr:to>
    <xdr:sp macro="" textlink="">
      <xdr:nvSpPr>
        <xdr:cNvPr id="455" name="楕円 454"/>
        <xdr:cNvSpPr/>
      </xdr:nvSpPr>
      <xdr:spPr>
        <a:xfrm>
          <a:off x="19157950" y="6690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130628</xdr:rowOff>
    </xdr:from>
    <xdr:to>
      <xdr:col>116</xdr:col>
      <xdr:colOff>63500</xdr:colOff>
      <xdr:row>40</xdr:row>
      <xdr:rowOff>130628</xdr:rowOff>
    </xdr:to>
    <xdr:cxnSp macro="">
      <xdr:nvCxnSpPr>
        <xdr:cNvPr id="456" name="直線コネクタ 455"/>
        <xdr:cNvCxnSpPr/>
      </xdr:nvCxnSpPr>
      <xdr:spPr>
        <a:xfrm>
          <a:off x="19202400" y="674097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79828</xdr:rowOff>
    </xdr:from>
    <xdr:to>
      <xdr:col>107</xdr:col>
      <xdr:colOff>101600</xdr:colOff>
      <xdr:row>41</xdr:row>
      <xdr:rowOff>9978</xdr:rowOff>
    </xdr:to>
    <xdr:sp macro="" textlink="">
      <xdr:nvSpPr>
        <xdr:cNvPr id="457" name="楕円 456"/>
        <xdr:cNvSpPr/>
      </xdr:nvSpPr>
      <xdr:spPr>
        <a:xfrm>
          <a:off x="18345150" y="6690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130628</xdr:rowOff>
    </xdr:from>
    <xdr:to>
      <xdr:col>111</xdr:col>
      <xdr:colOff>177800</xdr:colOff>
      <xdr:row>40</xdr:row>
      <xdr:rowOff>130628</xdr:rowOff>
    </xdr:to>
    <xdr:cxnSp macro="">
      <xdr:nvCxnSpPr>
        <xdr:cNvPr id="458" name="直線コネクタ 457"/>
        <xdr:cNvCxnSpPr/>
      </xdr:nvCxnSpPr>
      <xdr:spPr>
        <a:xfrm>
          <a:off x="18395950" y="674097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79828</xdr:rowOff>
    </xdr:from>
    <xdr:to>
      <xdr:col>102</xdr:col>
      <xdr:colOff>165100</xdr:colOff>
      <xdr:row>41</xdr:row>
      <xdr:rowOff>9978</xdr:rowOff>
    </xdr:to>
    <xdr:sp macro="" textlink="">
      <xdr:nvSpPr>
        <xdr:cNvPr id="459" name="楕円 458"/>
        <xdr:cNvSpPr/>
      </xdr:nvSpPr>
      <xdr:spPr>
        <a:xfrm>
          <a:off x="17551400" y="6690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130628</xdr:rowOff>
    </xdr:from>
    <xdr:to>
      <xdr:col>107</xdr:col>
      <xdr:colOff>50800</xdr:colOff>
      <xdr:row>40</xdr:row>
      <xdr:rowOff>130628</xdr:rowOff>
    </xdr:to>
    <xdr:cxnSp macro="">
      <xdr:nvCxnSpPr>
        <xdr:cNvPr id="460" name="直線コネクタ 459"/>
        <xdr:cNvCxnSpPr/>
      </xdr:nvCxnSpPr>
      <xdr:spPr>
        <a:xfrm>
          <a:off x="17602200" y="674097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461" name="n_1aveValue【認定こども園・幼稚園・保育所】&#10;一人当たり面積"/>
        <xdr:cNvSpPr txBox="1"/>
      </xdr:nvSpPr>
      <xdr:spPr>
        <a:xfrm>
          <a:off x="18980227" y="63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78212</xdr:rowOff>
    </xdr:from>
    <xdr:ext cx="469744" cy="259045"/>
    <xdr:sp macro="" textlink="">
      <xdr:nvSpPr>
        <xdr:cNvPr id="462" name="n_2aveValue【認定こども園・幼稚園・保育所】&#10;一人当たり面積"/>
        <xdr:cNvSpPr txBox="1"/>
      </xdr:nvSpPr>
      <xdr:spPr>
        <a:xfrm>
          <a:off x="18180127" y="63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63" name="n_3aveValue【認定こども園・幼稚園・保育所】&#10;一人当たり面積"/>
        <xdr:cNvSpPr txBox="1"/>
      </xdr:nvSpPr>
      <xdr:spPr>
        <a:xfrm>
          <a:off x="173863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1105</xdr:rowOff>
    </xdr:from>
    <xdr:ext cx="469744" cy="259045"/>
    <xdr:sp macro="" textlink="">
      <xdr:nvSpPr>
        <xdr:cNvPr id="464" name="n_1mainValue【認定こども園・幼稚園・保育所】&#10;一人当たり面積"/>
        <xdr:cNvSpPr txBox="1"/>
      </xdr:nvSpPr>
      <xdr:spPr>
        <a:xfrm>
          <a:off x="18980227" y="677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1105</xdr:rowOff>
    </xdr:from>
    <xdr:ext cx="469744" cy="259045"/>
    <xdr:sp macro="" textlink="">
      <xdr:nvSpPr>
        <xdr:cNvPr id="465" name="n_2mainValue【認定こども園・幼稚園・保育所】&#10;一人当たり面積"/>
        <xdr:cNvSpPr txBox="1"/>
      </xdr:nvSpPr>
      <xdr:spPr>
        <a:xfrm>
          <a:off x="18180127" y="677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1105</xdr:rowOff>
    </xdr:from>
    <xdr:ext cx="469744" cy="259045"/>
    <xdr:sp macro="" textlink="">
      <xdr:nvSpPr>
        <xdr:cNvPr id="466" name="n_3mainValue【認定こども園・幼稚園・保育所】&#10;一人当たり面積"/>
        <xdr:cNvSpPr txBox="1"/>
      </xdr:nvSpPr>
      <xdr:spPr>
        <a:xfrm>
          <a:off x="17386377" y="677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78" name="直線コネクタ 477"/>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79" name="テキスト ボックス 478"/>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82" name="直線コネクタ 481"/>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83" name="テキスト ボックス 482"/>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5" name="テキスト ボックス 48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487" name="直線コネクタ 486"/>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488"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489" name="直線コネクタ 488"/>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90"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91" name="直線コネクタ 490"/>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492" name="【学校施設】&#10;有形固定資産減価償却率平均値テキスト"/>
        <xdr:cNvSpPr txBox="1"/>
      </xdr:nvSpPr>
      <xdr:spPr>
        <a:xfrm>
          <a:off x="14738350" y="9550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493" name="フローチャート: 判断 492"/>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494" name="フローチャート: 判断 493"/>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495" name="フローチャート: 判断 494"/>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96" name="フローチャート: 判断 495"/>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57785</xdr:rowOff>
    </xdr:from>
    <xdr:to>
      <xdr:col>85</xdr:col>
      <xdr:colOff>177800</xdr:colOff>
      <xdr:row>56</xdr:row>
      <xdr:rowOff>159385</xdr:rowOff>
    </xdr:to>
    <xdr:sp macro="" textlink="">
      <xdr:nvSpPr>
        <xdr:cNvPr id="502" name="楕円 501"/>
        <xdr:cNvSpPr/>
      </xdr:nvSpPr>
      <xdr:spPr>
        <a:xfrm>
          <a:off x="14649450" y="93097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80662</xdr:rowOff>
    </xdr:from>
    <xdr:ext cx="405111" cy="259045"/>
    <xdr:sp macro="" textlink="">
      <xdr:nvSpPr>
        <xdr:cNvPr id="503" name="【学校施設】&#10;有形固定資産減価償却率該当値テキスト"/>
        <xdr:cNvSpPr txBox="1"/>
      </xdr:nvSpPr>
      <xdr:spPr>
        <a:xfrm>
          <a:off x="14738350" y="916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12065</xdr:rowOff>
    </xdr:from>
    <xdr:to>
      <xdr:col>81</xdr:col>
      <xdr:colOff>101600</xdr:colOff>
      <xdr:row>56</xdr:row>
      <xdr:rowOff>113665</xdr:rowOff>
    </xdr:to>
    <xdr:sp macro="" textlink="">
      <xdr:nvSpPr>
        <xdr:cNvPr id="504" name="楕円 503"/>
        <xdr:cNvSpPr/>
      </xdr:nvSpPr>
      <xdr:spPr>
        <a:xfrm>
          <a:off x="13887450" y="92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62865</xdr:rowOff>
    </xdr:from>
    <xdr:to>
      <xdr:col>85</xdr:col>
      <xdr:colOff>127000</xdr:colOff>
      <xdr:row>56</xdr:row>
      <xdr:rowOff>108585</xdr:rowOff>
    </xdr:to>
    <xdr:cxnSp macro="">
      <xdr:nvCxnSpPr>
        <xdr:cNvPr id="505" name="直線コネクタ 504"/>
        <xdr:cNvCxnSpPr/>
      </xdr:nvCxnSpPr>
      <xdr:spPr>
        <a:xfrm>
          <a:off x="13938250" y="9314815"/>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69215</xdr:rowOff>
    </xdr:from>
    <xdr:to>
      <xdr:col>76</xdr:col>
      <xdr:colOff>165100</xdr:colOff>
      <xdr:row>56</xdr:row>
      <xdr:rowOff>170815</xdr:rowOff>
    </xdr:to>
    <xdr:sp macro="" textlink="">
      <xdr:nvSpPr>
        <xdr:cNvPr id="506" name="楕円 505"/>
        <xdr:cNvSpPr/>
      </xdr:nvSpPr>
      <xdr:spPr>
        <a:xfrm>
          <a:off x="13093700" y="9321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62865</xdr:rowOff>
    </xdr:from>
    <xdr:to>
      <xdr:col>81</xdr:col>
      <xdr:colOff>50800</xdr:colOff>
      <xdr:row>56</xdr:row>
      <xdr:rowOff>120015</xdr:rowOff>
    </xdr:to>
    <xdr:cxnSp macro="">
      <xdr:nvCxnSpPr>
        <xdr:cNvPr id="507" name="直線コネクタ 506"/>
        <xdr:cNvCxnSpPr/>
      </xdr:nvCxnSpPr>
      <xdr:spPr>
        <a:xfrm flipV="1">
          <a:off x="13144500" y="9314815"/>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149225</xdr:rowOff>
    </xdr:from>
    <xdr:to>
      <xdr:col>72</xdr:col>
      <xdr:colOff>38100</xdr:colOff>
      <xdr:row>57</xdr:row>
      <xdr:rowOff>79375</xdr:rowOff>
    </xdr:to>
    <xdr:sp macro="" textlink="">
      <xdr:nvSpPr>
        <xdr:cNvPr id="508" name="楕円 507"/>
        <xdr:cNvSpPr/>
      </xdr:nvSpPr>
      <xdr:spPr>
        <a:xfrm>
          <a:off x="12299950" y="94011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120015</xdr:rowOff>
    </xdr:from>
    <xdr:to>
      <xdr:col>76</xdr:col>
      <xdr:colOff>114300</xdr:colOff>
      <xdr:row>57</xdr:row>
      <xdr:rowOff>28575</xdr:rowOff>
    </xdr:to>
    <xdr:cxnSp macro="">
      <xdr:nvCxnSpPr>
        <xdr:cNvPr id="509" name="直線コネクタ 508"/>
        <xdr:cNvCxnSpPr/>
      </xdr:nvCxnSpPr>
      <xdr:spPr>
        <a:xfrm flipV="1">
          <a:off x="12344400" y="9371965"/>
          <a:ext cx="8001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10" name="n_1aveValue【学校施設】&#10;有形固定資産減価償却率"/>
        <xdr:cNvSpPr txBox="1"/>
      </xdr:nvSpPr>
      <xdr:spPr>
        <a:xfrm>
          <a:off x="137420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11" name="n_2aveValue【学校施設】&#10;有形固定資産減価償却率"/>
        <xdr:cNvSpPr txBox="1"/>
      </xdr:nvSpPr>
      <xdr:spPr>
        <a:xfrm>
          <a:off x="12960994" y="968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12" name="n_3aveValue【学校施設】&#10;有形固定資産減価償却率"/>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130192</xdr:rowOff>
    </xdr:from>
    <xdr:ext cx="405111" cy="259045"/>
    <xdr:sp macro="" textlink="">
      <xdr:nvSpPr>
        <xdr:cNvPr id="513" name="n_1mainValue【学校施設】&#10;有形固定資産減価償却率"/>
        <xdr:cNvSpPr txBox="1"/>
      </xdr:nvSpPr>
      <xdr:spPr>
        <a:xfrm>
          <a:off x="13742044" y="905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15892</xdr:rowOff>
    </xdr:from>
    <xdr:ext cx="405111" cy="259045"/>
    <xdr:sp macro="" textlink="">
      <xdr:nvSpPr>
        <xdr:cNvPr id="514" name="n_2mainValue【学校施設】&#10;有形固定資産減価償却率"/>
        <xdr:cNvSpPr txBox="1"/>
      </xdr:nvSpPr>
      <xdr:spPr>
        <a:xfrm>
          <a:off x="12960994" y="910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95902</xdr:rowOff>
    </xdr:from>
    <xdr:ext cx="405111" cy="259045"/>
    <xdr:sp macro="" textlink="">
      <xdr:nvSpPr>
        <xdr:cNvPr id="515" name="n_3mainValue【学校施設】&#10;有形固定資産減価償却率"/>
        <xdr:cNvSpPr txBox="1"/>
      </xdr:nvSpPr>
      <xdr:spPr>
        <a:xfrm>
          <a:off x="12167244" y="918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6" name="テキスト ボックス 52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6" name="テキスト ボックス 535"/>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540" name="直線コネクタ 539"/>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41"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42" name="直線コネクタ 541"/>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543"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544" name="直線コネクタ 543"/>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26687</xdr:rowOff>
    </xdr:from>
    <xdr:ext cx="469744" cy="259045"/>
    <xdr:sp macro="" textlink="">
      <xdr:nvSpPr>
        <xdr:cNvPr id="545" name="【学校施設】&#10;一人当たり面積平均値テキスト"/>
        <xdr:cNvSpPr txBox="1"/>
      </xdr:nvSpPr>
      <xdr:spPr>
        <a:xfrm>
          <a:off x="19989800" y="1010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546" name="フローチャート: 判断 545"/>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47" name="フローチャート: 判断 546"/>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548" name="フローチャート: 判断 547"/>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549" name="フローチャート: 判断 548"/>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115570</xdr:rowOff>
    </xdr:from>
    <xdr:to>
      <xdr:col>116</xdr:col>
      <xdr:colOff>114300</xdr:colOff>
      <xdr:row>63</xdr:row>
      <xdr:rowOff>45720</xdr:rowOff>
    </xdr:to>
    <xdr:sp macro="" textlink="">
      <xdr:nvSpPr>
        <xdr:cNvPr id="555" name="楕円 554"/>
        <xdr:cNvSpPr/>
      </xdr:nvSpPr>
      <xdr:spPr>
        <a:xfrm>
          <a:off x="19900900" y="10358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93997</xdr:rowOff>
    </xdr:from>
    <xdr:ext cx="469744" cy="259045"/>
    <xdr:sp macro="" textlink="">
      <xdr:nvSpPr>
        <xdr:cNvPr id="556" name="【学校施設】&#10;一人当たり面積該当値テキスト"/>
        <xdr:cNvSpPr txBox="1"/>
      </xdr:nvSpPr>
      <xdr:spPr>
        <a:xfrm>
          <a:off x="19989800"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557" name="楕円 556"/>
        <xdr:cNvSpPr/>
      </xdr:nvSpPr>
      <xdr:spPr>
        <a:xfrm>
          <a:off x="19157950" y="10394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166370</xdr:rowOff>
    </xdr:from>
    <xdr:to>
      <xdr:col>116</xdr:col>
      <xdr:colOff>63500</xdr:colOff>
      <xdr:row>63</xdr:row>
      <xdr:rowOff>31750</xdr:rowOff>
    </xdr:to>
    <xdr:cxnSp macro="">
      <xdr:nvCxnSpPr>
        <xdr:cNvPr id="558" name="直線コネクタ 557"/>
        <xdr:cNvCxnSpPr/>
      </xdr:nvCxnSpPr>
      <xdr:spPr>
        <a:xfrm flipV="1">
          <a:off x="19202400" y="1040892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140970</xdr:rowOff>
    </xdr:from>
    <xdr:to>
      <xdr:col>107</xdr:col>
      <xdr:colOff>101600</xdr:colOff>
      <xdr:row>63</xdr:row>
      <xdr:rowOff>71120</xdr:rowOff>
    </xdr:to>
    <xdr:sp macro="" textlink="">
      <xdr:nvSpPr>
        <xdr:cNvPr id="559" name="楕円 558"/>
        <xdr:cNvSpPr/>
      </xdr:nvSpPr>
      <xdr:spPr>
        <a:xfrm>
          <a:off x="18345150" y="10383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20320</xdr:rowOff>
    </xdr:from>
    <xdr:to>
      <xdr:col>111</xdr:col>
      <xdr:colOff>177800</xdr:colOff>
      <xdr:row>63</xdr:row>
      <xdr:rowOff>31750</xdr:rowOff>
    </xdr:to>
    <xdr:cxnSp macro="">
      <xdr:nvCxnSpPr>
        <xdr:cNvPr id="560" name="直線コネクタ 559"/>
        <xdr:cNvCxnSpPr/>
      </xdr:nvCxnSpPr>
      <xdr:spPr>
        <a:xfrm>
          <a:off x="18395950" y="1042797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129540</xdr:rowOff>
    </xdr:from>
    <xdr:to>
      <xdr:col>102</xdr:col>
      <xdr:colOff>165100</xdr:colOff>
      <xdr:row>63</xdr:row>
      <xdr:rowOff>59690</xdr:rowOff>
    </xdr:to>
    <xdr:sp macro="" textlink="">
      <xdr:nvSpPr>
        <xdr:cNvPr id="561" name="楕円 560"/>
        <xdr:cNvSpPr/>
      </xdr:nvSpPr>
      <xdr:spPr>
        <a:xfrm>
          <a:off x="17551400" y="10372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8890</xdr:rowOff>
    </xdr:from>
    <xdr:to>
      <xdr:col>107</xdr:col>
      <xdr:colOff>50800</xdr:colOff>
      <xdr:row>63</xdr:row>
      <xdr:rowOff>20320</xdr:rowOff>
    </xdr:to>
    <xdr:cxnSp macro="">
      <xdr:nvCxnSpPr>
        <xdr:cNvPr id="562" name="直線コネクタ 561"/>
        <xdr:cNvCxnSpPr/>
      </xdr:nvCxnSpPr>
      <xdr:spPr>
        <a:xfrm>
          <a:off x="17602200" y="1041654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563" name="n_1aveValue【学校施設】&#10;一人当たり面積"/>
        <xdr:cNvSpPr txBox="1"/>
      </xdr:nvSpPr>
      <xdr:spPr>
        <a:xfrm>
          <a:off x="18980227"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119397</xdr:rowOff>
    </xdr:from>
    <xdr:ext cx="469744" cy="259045"/>
    <xdr:sp macro="" textlink="">
      <xdr:nvSpPr>
        <xdr:cNvPr id="564" name="n_2aveValue【学校施設】&#10;一人当たり面積"/>
        <xdr:cNvSpPr txBox="1"/>
      </xdr:nvSpPr>
      <xdr:spPr>
        <a:xfrm>
          <a:off x="181801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565" name="n_3aveValue【学校施設】&#10;一人当たり面積"/>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73677</xdr:rowOff>
    </xdr:from>
    <xdr:ext cx="469744" cy="259045"/>
    <xdr:sp macro="" textlink="">
      <xdr:nvSpPr>
        <xdr:cNvPr id="566" name="n_1mainValue【学校施設】&#10;一人当たり面積"/>
        <xdr:cNvSpPr txBox="1"/>
      </xdr:nvSpPr>
      <xdr:spPr>
        <a:xfrm>
          <a:off x="189802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62247</xdr:rowOff>
    </xdr:from>
    <xdr:ext cx="469744" cy="259045"/>
    <xdr:sp macro="" textlink="">
      <xdr:nvSpPr>
        <xdr:cNvPr id="567" name="n_2mainValue【学校施設】&#10;一人当たり面積"/>
        <xdr:cNvSpPr txBox="1"/>
      </xdr:nvSpPr>
      <xdr:spPr>
        <a:xfrm>
          <a:off x="18180127"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50817</xdr:rowOff>
    </xdr:from>
    <xdr:ext cx="469744" cy="259045"/>
    <xdr:sp macro="" textlink="">
      <xdr:nvSpPr>
        <xdr:cNvPr id="568" name="n_3mainValue【学校施設】&#10;一人当たり面積"/>
        <xdr:cNvSpPr txBox="1"/>
      </xdr:nvSpPr>
      <xdr:spPr>
        <a:xfrm>
          <a:off x="1738637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9" name="テキスト ボックス 578"/>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80" name="直線コネクタ 579"/>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81" name="テキスト ボックス 580"/>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82" name="直線コネクタ 581"/>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83" name="テキスト ボックス 582"/>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84" name="直線コネクタ 583"/>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85" name="テキスト ボックス 584"/>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6" name="直線コネクタ 58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7" name="テキスト ボックス 58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88" name="直線コネクタ 587"/>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89" name="テキスト ボックス 588"/>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90" name="直線コネクタ 589"/>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91" name="テキスト ボックス 590"/>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92" name="直線コネクタ 591"/>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93" name="テキスト ボックス 592"/>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597" name="直線コネクタ 596"/>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598"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599" name="直線コネクタ 598"/>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00"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01" name="直線コネクタ 600"/>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161625</xdr:rowOff>
    </xdr:from>
    <xdr:ext cx="405111" cy="259045"/>
    <xdr:sp macro="" textlink="">
      <xdr:nvSpPr>
        <xdr:cNvPr id="602" name="【児童館】&#10;有形固定資産減価償却率平均値テキスト"/>
        <xdr:cNvSpPr txBox="1"/>
      </xdr:nvSpPr>
      <xdr:spPr>
        <a:xfrm>
          <a:off x="14738350" y="1337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03" name="フローチャート: 判断 602"/>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04" name="フローチャート: 判断 603"/>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05" name="フローチャート: 判断 604"/>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06" name="フローチャート: 判断 605"/>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144463</xdr:rowOff>
    </xdr:from>
    <xdr:to>
      <xdr:col>85</xdr:col>
      <xdr:colOff>177800</xdr:colOff>
      <xdr:row>84</xdr:row>
      <xdr:rowOff>74613</xdr:rowOff>
    </xdr:to>
    <xdr:sp macro="" textlink="">
      <xdr:nvSpPr>
        <xdr:cNvPr id="612" name="楕円 611"/>
        <xdr:cNvSpPr/>
      </xdr:nvSpPr>
      <xdr:spPr>
        <a:xfrm>
          <a:off x="14649450" y="138541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122890</xdr:rowOff>
    </xdr:from>
    <xdr:ext cx="405111" cy="259045"/>
    <xdr:sp macro="" textlink="">
      <xdr:nvSpPr>
        <xdr:cNvPr id="613" name="【児童館】&#10;有形固定資産減価償却率該当値テキスト"/>
        <xdr:cNvSpPr txBox="1"/>
      </xdr:nvSpPr>
      <xdr:spPr>
        <a:xfrm>
          <a:off x="14738350" y="138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30163</xdr:rowOff>
    </xdr:from>
    <xdr:to>
      <xdr:col>81</xdr:col>
      <xdr:colOff>101600</xdr:colOff>
      <xdr:row>84</xdr:row>
      <xdr:rowOff>131763</xdr:rowOff>
    </xdr:to>
    <xdr:sp macro="" textlink="">
      <xdr:nvSpPr>
        <xdr:cNvPr id="614" name="楕円 613"/>
        <xdr:cNvSpPr/>
      </xdr:nvSpPr>
      <xdr:spPr>
        <a:xfrm>
          <a:off x="13887450" y="139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23813</xdr:rowOff>
    </xdr:from>
    <xdr:to>
      <xdr:col>85</xdr:col>
      <xdr:colOff>127000</xdr:colOff>
      <xdr:row>84</xdr:row>
      <xdr:rowOff>80963</xdr:rowOff>
    </xdr:to>
    <xdr:cxnSp macro="">
      <xdr:nvCxnSpPr>
        <xdr:cNvPr id="615" name="直線コネクタ 614"/>
        <xdr:cNvCxnSpPr/>
      </xdr:nvCxnSpPr>
      <xdr:spPr>
        <a:xfrm flipV="1">
          <a:off x="13938250" y="13898563"/>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30163</xdr:rowOff>
    </xdr:from>
    <xdr:to>
      <xdr:col>76</xdr:col>
      <xdr:colOff>165100</xdr:colOff>
      <xdr:row>84</xdr:row>
      <xdr:rowOff>131763</xdr:rowOff>
    </xdr:to>
    <xdr:sp macro="" textlink="">
      <xdr:nvSpPr>
        <xdr:cNvPr id="616" name="楕円 615"/>
        <xdr:cNvSpPr/>
      </xdr:nvSpPr>
      <xdr:spPr>
        <a:xfrm>
          <a:off x="13093700" y="139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80963</xdr:rowOff>
    </xdr:from>
    <xdr:to>
      <xdr:col>81</xdr:col>
      <xdr:colOff>50800</xdr:colOff>
      <xdr:row>84</xdr:row>
      <xdr:rowOff>80963</xdr:rowOff>
    </xdr:to>
    <xdr:cxnSp macro="">
      <xdr:nvCxnSpPr>
        <xdr:cNvPr id="617" name="直線コネクタ 616"/>
        <xdr:cNvCxnSpPr/>
      </xdr:nvCxnSpPr>
      <xdr:spPr>
        <a:xfrm>
          <a:off x="13144500" y="1395571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84455</xdr:rowOff>
    </xdr:from>
    <xdr:to>
      <xdr:col>72</xdr:col>
      <xdr:colOff>38100</xdr:colOff>
      <xdr:row>85</xdr:row>
      <xdr:rowOff>14605</xdr:rowOff>
    </xdr:to>
    <xdr:sp macro="" textlink="">
      <xdr:nvSpPr>
        <xdr:cNvPr id="618" name="楕円 617"/>
        <xdr:cNvSpPr/>
      </xdr:nvSpPr>
      <xdr:spPr>
        <a:xfrm>
          <a:off x="12299950" y="139592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80963</xdr:rowOff>
    </xdr:from>
    <xdr:to>
      <xdr:col>76</xdr:col>
      <xdr:colOff>114300</xdr:colOff>
      <xdr:row>84</xdr:row>
      <xdr:rowOff>135255</xdr:rowOff>
    </xdr:to>
    <xdr:cxnSp macro="">
      <xdr:nvCxnSpPr>
        <xdr:cNvPr id="619" name="直線コネクタ 618"/>
        <xdr:cNvCxnSpPr/>
      </xdr:nvCxnSpPr>
      <xdr:spPr>
        <a:xfrm flipV="1">
          <a:off x="12344400" y="13955713"/>
          <a:ext cx="8001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105427</xdr:rowOff>
    </xdr:from>
    <xdr:ext cx="405111" cy="259045"/>
    <xdr:sp macro="" textlink="">
      <xdr:nvSpPr>
        <xdr:cNvPr id="620" name="n_1aveValue【児童館】&#10;有形固定資産減価償却率"/>
        <xdr:cNvSpPr txBox="1"/>
      </xdr:nvSpPr>
      <xdr:spPr>
        <a:xfrm>
          <a:off x="13742044"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108284</xdr:rowOff>
    </xdr:from>
    <xdr:ext cx="405111" cy="259045"/>
    <xdr:sp macro="" textlink="">
      <xdr:nvSpPr>
        <xdr:cNvPr id="621" name="n_2aveValue【児童館】&#10;有形固定資産減価償却率"/>
        <xdr:cNvSpPr txBox="1"/>
      </xdr:nvSpPr>
      <xdr:spPr>
        <a:xfrm>
          <a:off x="12960994" y="1332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139716</xdr:rowOff>
    </xdr:from>
    <xdr:ext cx="405111" cy="259045"/>
    <xdr:sp macro="" textlink="">
      <xdr:nvSpPr>
        <xdr:cNvPr id="622" name="n_3aveValue【児童館】&#10;有形固定資産減価償却率"/>
        <xdr:cNvSpPr txBox="1"/>
      </xdr:nvSpPr>
      <xdr:spPr>
        <a:xfrm>
          <a:off x="121672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122890</xdr:rowOff>
    </xdr:from>
    <xdr:ext cx="405111" cy="259045"/>
    <xdr:sp macro="" textlink="">
      <xdr:nvSpPr>
        <xdr:cNvPr id="623" name="n_1mainValue【児童館】&#10;有形固定資産減価償却率"/>
        <xdr:cNvSpPr txBox="1"/>
      </xdr:nvSpPr>
      <xdr:spPr>
        <a:xfrm>
          <a:off x="13742044" y="1399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122890</xdr:rowOff>
    </xdr:from>
    <xdr:ext cx="405111" cy="259045"/>
    <xdr:sp macro="" textlink="">
      <xdr:nvSpPr>
        <xdr:cNvPr id="624" name="n_2mainValue【児童館】&#10;有形固定資産減価償却率"/>
        <xdr:cNvSpPr txBox="1"/>
      </xdr:nvSpPr>
      <xdr:spPr>
        <a:xfrm>
          <a:off x="12960994" y="1399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5732</xdr:rowOff>
    </xdr:from>
    <xdr:ext cx="405111" cy="259045"/>
    <xdr:sp macro="" textlink="">
      <xdr:nvSpPr>
        <xdr:cNvPr id="625" name="n_3mainValue【児童館】&#10;有形固定資産減価償却率"/>
        <xdr:cNvSpPr txBox="1"/>
      </xdr:nvSpPr>
      <xdr:spPr>
        <a:xfrm>
          <a:off x="121672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649" name="直線コネクタ 648"/>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0"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1" name="直線コネクタ 650"/>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52"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53" name="直線コネクタ 652"/>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54" name="【児童館】&#10;一人当たり面積平均値テキスト"/>
        <xdr:cNvSpPr txBox="1"/>
      </xdr:nvSpPr>
      <xdr:spPr>
        <a:xfrm>
          <a:off x="19989800" y="1354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55" name="フローチャート: 判断 654"/>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56" name="フローチャート: 判断 655"/>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7" name="フローチャート: 判断 656"/>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58" name="フローチャート: 判断 657"/>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64" name="楕円 663"/>
        <xdr:cNvSpPr/>
      </xdr:nvSpPr>
      <xdr:spPr>
        <a:xfrm>
          <a:off x="199009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65" name="【児童館】&#10;一人当たり面積該当値テキスト"/>
        <xdr:cNvSpPr txBox="1"/>
      </xdr:nvSpPr>
      <xdr:spPr>
        <a:xfrm>
          <a:off x="199898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66" name="楕円 665"/>
        <xdr:cNvSpPr/>
      </xdr:nvSpPr>
      <xdr:spPr>
        <a:xfrm>
          <a:off x="19157950" y="1404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67" name="直線コネクタ 666"/>
        <xdr:cNvCxnSpPr/>
      </xdr:nvCxnSpPr>
      <xdr:spPr>
        <a:xfrm>
          <a:off x="19202400" y="140970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68" name="楕円 667"/>
        <xdr:cNvSpPr/>
      </xdr:nvSpPr>
      <xdr:spPr>
        <a:xfrm>
          <a:off x="1834515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69" name="直線コネクタ 668"/>
        <xdr:cNvCxnSpPr/>
      </xdr:nvCxnSpPr>
      <xdr:spPr>
        <a:xfrm>
          <a:off x="18395950" y="140970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70" name="楕円 669"/>
        <xdr:cNvSpPr/>
      </xdr:nvSpPr>
      <xdr:spPr>
        <a:xfrm>
          <a:off x="175514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671" name="直線コネクタ 670"/>
        <xdr:cNvCxnSpPr/>
      </xdr:nvCxnSpPr>
      <xdr:spPr>
        <a:xfrm>
          <a:off x="17602200" y="140970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672" name="n_1aveValue【児童館】&#10;一人当たり面積"/>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73" name="n_2aveValue【児童館】&#10;一人当たり面積"/>
        <xdr:cNvSpPr txBox="1"/>
      </xdr:nvSpPr>
      <xdr:spPr>
        <a:xfrm>
          <a:off x="181801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74" name="n_3aveValue【児童館】&#10;一人当たり面積"/>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75" name="n_1mainValue【児童館】&#10;一人当たり面積"/>
        <xdr:cNvSpPr txBox="1"/>
      </xdr:nvSpPr>
      <xdr:spPr>
        <a:xfrm>
          <a:off x="189802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76" name="n_2mainValue【児童館】&#10;一人当たり面積"/>
        <xdr:cNvSpPr txBox="1"/>
      </xdr:nvSpPr>
      <xdr:spPr>
        <a:xfrm>
          <a:off x="181801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77" name="n_3mainValue【児童館】&#10;一人当たり面積"/>
        <xdr:cNvSpPr txBox="1"/>
      </xdr:nvSpPr>
      <xdr:spPr>
        <a:xfrm>
          <a:off x="173863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8" name="テキスト ボックス 687"/>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9" name="直線コネクタ 688"/>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0" name="テキスト ボックス 689"/>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1" name="直線コネクタ 690"/>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2" name="テキスト ボックス 691"/>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3" name="直線コネクタ 692"/>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4" name="テキスト ボックス 693"/>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5" name="直線コネクタ 694"/>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6" name="テキスト ボックス 695"/>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700" name="直線コネクタ 699"/>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701"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702" name="直線コネクタ 701"/>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03"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04" name="直線コネクタ 703"/>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48277</xdr:rowOff>
    </xdr:from>
    <xdr:ext cx="405111" cy="259045"/>
    <xdr:sp macro="" textlink="">
      <xdr:nvSpPr>
        <xdr:cNvPr id="705" name="【公民館】&#10;有形固定資産減価償却率平均値テキスト"/>
        <xdr:cNvSpPr txBox="1"/>
      </xdr:nvSpPr>
      <xdr:spPr>
        <a:xfrm>
          <a:off x="1473835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06" name="フローチャート: 判断 705"/>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07" name="フローチャート: 判断 706"/>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8" name="フローチャート: 判断 707"/>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09" name="フローチャート: 判断 708"/>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15" name="楕円 714"/>
        <xdr:cNvSpPr/>
      </xdr:nvSpPr>
      <xdr:spPr>
        <a:xfrm>
          <a:off x="14649450" y="173990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716" name="【公民館】&#10;有形固定資産減価償却率該当値テキスト"/>
        <xdr:cNvSpPr txBox="1"/>
      </xdr:nvSpPr>
      <xdr:spPr>
        <a:xfrm>
          <a:off x="14738350"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167132</xdr:rowOff>
    </xdr:from>
    <xdr:to>
      <xdr:col>81</xdr:col>
      <xdr:colOff>101600</xdr:colOff>
      <xdr:row>105</xdr:row>
      <xdr:rowOff>97282</xdr:rowOff>
    </xdr:to>
    <xdr:sp macro="" textlink="">
      <xdr:nvSpPr>
        <xdr:cNvPr id="717" name="楕円 716"/>
        <xdr:cNvSpPr/>
      </xdr:nvSpPr>
      <xdr:spPr>
        <a:xfrm>
          <a:off x="13887450" y="174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46482</xdr:rowOff>
    </xdr:to>
    <xdr:cxnSp macro="">
      <xdr:nvCxnSpPr>
        <xdr:cNvPr id="718" name="直線コネクタ 717"/>
        <xdr:cNvCxnSpPr/>
      </xdr:nvCxnSpPr>
      <xdr:spPr>
        <a:xfrm flipV="1">
          <a:off x="13938250" y="17449800"/>
          <a:ext cx="762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18542</xdr:rowOff>
    </xdr:from>
    <xdr:to>
      <xdr:col>76</xdr:col>
      <xdr:colOff>165100</xdr:colOff>
      <xdr:row>105</xdr:row>
      <xdr:rowOff>120142</xdr:rowOff>
    </xdr:to>
    <xdr:sp macro="" textlink="">
      <xdr:nvSpPr>
        <xdr:cNvPr id="719" name="楕円 718"/>
        <xdr:cNvSpPr/>
      </xdr:nvSpPr>
      <xdr:spPr>
        <a:xfrm>
          <a:off x="130937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46482</xdr:rowOff>
    </xdr:from>
    <xdr:to>
      <xdr:col>81</xdr:col>
      <xdr:colOff>50800</xdr:colOff>
      <xdr:row>105</xdr:row>
      <xdr:rowOff>69342</xdr:rowOff>
    </xdr:to>
    <xdr:cxnSp macro="">
      <xdr:nvCxnSpPr>
        <xdr:cNvPr id="720" name="直線コネクタ 719"/>
        <xdr:cNvCxnSpPr/>
      </xdr:nvCxnSpPr>
      <xdr:spPr>
        <a:xfrm flipV="1">
          <a:off x="13144500" y="17477232"/>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xdr:rowOff>
    </xdr:from>
    <xdr:to>
      <xdr:col>72</xdr:col>
      <xdr:colOff>38100</xdr:colOff>
      <xdr:row>105</xdr:row>
      <xdr:rowOff>110998</xdr:rowOff>
    </xdr:to>
    <xdr:sp macro="" textlink="">
      <xdr:nvSpPr>
        <xdr:cNvPr id="721" name="楕円 720"/>
        <xdr:cNvSpPr/>
      </xdr:nvSpPr>
      <xdr:spPr>
        <a:xfrm>
          <a:off x="12299950" y="17440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60198</xdr:rowOff>
    </xdr:from>
    <xdr:to>
      <xdr:col>76</xdr:col>
      <xdr:colOff>114300</xdr:colOff>
      <xdr:row>105</xdr:row>
      <xdr:rowOff>69342</xdr:rowOff>
    </xdr:to>
    <xdr:cxnSp macro="">
      <xdr:nvCxnSpPr>
        <xdr:cNvPr id="722" name="直線コネクタ 721"/>
        <xdr:cNvCxnSpPr/>
      </xdr:nvCxnSpPr>
      <xdr:spPr>
        <a:xfrm>
          <a:off x="12344400" y="17490948"/>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723" name="n_1aveValue【公民館】&#10;有形固定資産減価償却率"/>
        <xdr:cNvSpPr txBox="1"/>
      </xdr:nvSpPr>
      <xdr:spPr>
        <a:xfrm>
          <a:off x="13742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24" name="n_2aveValue【公民館】&#10;有形固定資産減価償却率"/>
        <xdr:cNvSpPr txBox="1"/>
      </xdr:nvSpPr>
      <xdr:spPr>
        <a:xfrm>
          <a:off x="1296099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25" name="n_3aveValue【公民館】&#10;有形固定資産減価償却率"/>
        <xdr:cNvSpPr txBox="1"/>
      </xdr:nvSpPr>
      <xdr:spPr>
        <a:xfrm>
          <a:off x="121672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88409</xdr:rowOff>
    </xdr:from>
    <xdr:ext cx="405111" cy="259045"/>
    <xdr:sp macro="" textlink="">
      <xdr:nvSpPr>
        <xdr:cNvPr id="726" name="n_1mainValue【公民館】&#10;有形固定資産減価償却率"/>
        <xdr:cNvSpPr txBox="1"/>
      </xdr:nvSpPr>
      <xdr:spPr>
        <a:xfrm>
          <a:off x="13742044" y="1751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111269</xdr:rowOff>
    </xdr:from>
    <xdr:ext cx="405111" cy="259045"/>
    <xdr:sp macro="" textlink="">
      <xdr:nvSpPr>
        <xdr:cNvPr id="727" name="n_2mainValue【公民館】&#10;有形固定資産減価償却率"/>
        <xdr:cNvSpPr txBox="1"/>
      </xdr:nvSpPr>
      <xdr:spPr>
        <a:xfrm>
          <a:off x="12960994" y="1754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102125</xdr:rowOff>
    </xdr:from>
    <xdr:ext cx="405111" cy="259045"/>
    <xdr:sp macro="" textlink="">
      <xdr:nvSpPr>
        <xdr:cNvPr id="728" name="n_3mainValue【公民館】&#10;有形固定資産減価償却率"/>
        <xdr:cNvSpPr txBox="1"/>
      </xdr:nvSpPr>
      <xdr:spPr>
        <a:xfrm>
          <a:off x="12167244" y="1753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9" name="直線コネクタ 738"/>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0" name="テキスト ボックス 739"/>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1" name="直線コネクタ 740"/>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2" name="テキスト ボックス 741"/>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3" name="直線コネクタ 742"/>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4" name="テキスト ボックス 743"/>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5" name="直線コネクタ 744"/>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6" name="テキスト ボックス 745"/>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7" name="直線コネクタ 746"/>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8" name="テキスト ボックス 747"/>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9" name="直線コネクタ 748"/>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0" name="テキスト ボックス 749"/>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54" name="直線コネクタ 753"/>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55"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56" name="直線コネクタ 755"/>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57"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58" name="直線コネクタ 757"/>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150784</xdr:rowOff>
    </xdr:from>
    <xdr:ext cx="469744" cy="259045"/>
    <xdr:sp macro="" textlink="">
      <xdr:nvSpPr>
        <xdr:cNvPr id="759" name="【公民館】&#10;一人当たり面積平均値テキスト"/>
        <xdr:cNvSpPr txBox="1"/>
      </xdr:nvSpPr>
      <xdr:spPr>
        <a:xfrm>
          <a:off x="19989800" y="1741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760" name="フローチャート: 判断 759"/>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761" name="フローチャート: 判断 760"/>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762" name="フローチャート: 判断 761"/>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763" name="フローチャート: 判断 762"/>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74386</xdr:rowOff>
    </xdr:from>
    <xdr:to>
      <xdr:col>116</xdr:col>
      <xdr:colOff>114300</xdr:colOff>
      <xdr:row>105</xdr:row>
      <xdr:rowOff>4536</xdr:rowOff>
    </xdr:to>
    <xdr:sp macro="" textlink="">
      <xdr:nvSpPr>
        <xdr:cNvPr id="769" name="楕円 768"/>
        <xdr:cNvSpPr/>
      </xdr:nvSpPr>
      <xdr:spPr>
        <a:xfrm>
          <a:off x="199009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97263</xdr:rowOff>
    </xdr:from>
    <xdr:ext cx="469744" cy="259045"/>
    <xdr:sp macro="" textlink="">
      <xdr:nvSpPr>
        <xdr:cNvPr id="770" name="【公民館】&#10;一人当たり面積該当値テキスト"/>
        <xdr:cNvSpPr txBox="1"/>
      </xdr:nvSpPr>
      <xdr:spPr>
        <a:xfrm>
          <a:off x="19989800" y="171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74386</xdr:rowOff>
    </xdr:from>
    <xdr:to>
      <xdr:col>112</xdr:col>
      <xdr:colOff>38100</xdr:colOff>
      <xdr:row>105</xdr:row>
      <xdr:rowOff>4536</xdr:rowOff>
    </xdr:to>
    <xdr:sp macro="" textlink="">
      <xdr:nvSpPr>
        <xdr:cNvPr id="771" name="楕円 770"/>
        <xdr:cNvSpPr/>
      </xdr:nvSpPr>
      <xdr:spPr>
        <a:xfrm>
          <a:off x="19157950" y="173336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125186</xdr:rowOff>
    </xdr:from>
    <xdr:to>
      <xdr:col>116</xdr:col>
      <xdr:colOff>63500</xdr:colOff>
      <xdr:row>104</xdr:row>
      <xdr:rowOff>125186</xdr:rowOff>
    </xdr:to>
    <xdr:cxnSp macro="">
      <xdr:nvCxnSpPr>
        <xdr:cNvPr id="772" name="直線コネクタ 771"/>
        <xdr:cNvCxnSpPr/>
      </xdr:nvCxnSpPr>
      <xdr:spPr>
        <a:xfrm>
          <a:off x="19202400" y="1738448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773" name="楕円 772"/>
        <xdr:cNvSpPr/>
      </xdr:nvSpPr>
      <xdr:spPr>
        <a:xfrm>
          <a:off x="1834515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125186</xdr:rowOff>
    </xdr:to>
    <xdr:cxnSp macro="">
      <xdr:nvCxnSpPr>
        <xdr:cNvPr id="774" name="直線コネクタ 773"/>
        <xdr:cNvCxnSpPr/>
      </xdr:nvCxnSpPr>
      <xdr:spPr>
        <a:xfrm>
          <a:off x="18395950" y="17368157"/>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58057</xdr:rowOff>
    </xdr:from>
    <xdr:to>
      <xdr:col>102</xdr:col>
      <xdr:colOff>165100</xdr:colOff>
      <xdr:row>104</xdr:row>
      <xdr:rowOff>159657</xdr:rowOff>
    </xdr:to>
    <xdr:sp macro="" textlink="">
      <xdr:nvSpPr>
        <xdr:cNvPr id="775" name="楕円 774"/>
        <xdr:cNvSpPr/>
      </xdr:nvSpPr>
      <xdr:spPr>
        <a:xfrm>
          <a:off x="175514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108857</xdr:rowOff>
    </xdr:from>
    <xdr:to>
      <xdr:col>107</xdr:col>
      <xdr:colOff>50800</xdr:colOff>
      <xdr:row>104</xdr:row>
      <xdr:rowOff>108857</xdr:rowOff>
    </xdr:to>
    <xdr:cxnSp macro="">
      <xdr:nvCxnSpPr>
        <xdr:cNvPr id="776" name="直線コネクタ 775"/>
        <xdr:cNvCxnSpPr/>
      </xdr:nvCxnSpPr>
      <xdr:spPr>
        <a:xfrm>
          <a:off x="17602200" y="173681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777" name="n_1aveValue【公民館】&#10;一人当たり面積"/>
        <xdr:cNvSpPr txBox="1"/>
      </xdr:nvSpPr>
      <xdr:spPr>
        <a:xfrm>
          <a:off x="18980227" y="17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778" name="n_2aveValue【公民館】&#10;一人当たり面積"/>
        <xdr:cNvSpPr txBox="1"/>
      </xdr:nvSpPr>
      <xdr:spPr>
        <a:xfrm>
          <a:off x="181801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77306</xdr:rowOff>
    </xdr:from>
    <xdr:ext cx="469744" cy="259045"/>
    <xdr:sp macro="" textlink="">
      <xdr:nvSpPr>
        <xdr:cNvPr id="779" name="n_3aveValue【公民館】&#10;一人当たり面積"/>
        <xdr:cNvSpPr txBox="1"/>
      </xdr:nvSpPr>
      <xdr:spPr>
        <a:xfrm>
          <a:off x="17386377" y="17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21063</xdr:rowOff>
    </xdr:from>
    <xdr:ext cx="469744" cy="259045"/>
    <xdr:sp macro="" textlink="">
      <xdr:nvSpPr>
        <xdr:cNvPr id="780" name="n_1mainValue【公民館】&#10;一人当たり面積"/>
        <xdr:cNvSpPr txBox="1"/>
      </xdr:nvSpPr>
      <xdr:spPr>
        <a:xfrm>
          <a:off x="18980227" y="171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781" name="n_2mainValue【公民館】&#10;一人当たり面積"/>
        <xdr:cNvSpPr txBox="1"/>
      </xdr:nvSpPr>
      <xdr:spPr>
        <a:xfrm>
          <a:off x="181801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4734</xdr:rowOff>
    </xdr:from>
    <xdr:ext cx="469744" cy="259045"/>
    <xdr:sp macro="" textlink="">
      <xdr:nvSpPr>
        <xdr:cNvPr id="782" name="n_3mainValue【公民館】&#10;一人当たり面積"/>
        <xdr:cNvSpPr txBox="1"/>
      </xdr:nvSpPr>
      <xdr:spPr>
        <a:xfrm>
          <a:off x="1738637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学校施設や橋りょう・トンネルについては、類似団体と比較して有形固定資産減価償却率が高くなっており、老朽化が進んでいることが分かる。引き続き、計画的に改修や更新を行う必要がある。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1,302,256
1,277,532
217.43
544,752,975
538,153,498
1,477,679
299,298,216
458,122,164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105427</xdr:rowOff>
    </xdr:from>
    <xdr:ext cx="405111" cy="259045"/>
    <xdr:sp macro="" textlink="">
      <xdr:nvSpPr>
        <xdr:cNvPr id="61" name="【図書館】&#10;有形固定資産減価償却率平均値テキスト"/>
        <xdr:cNvSpPr txBox="1"/>
      </xdr:nvSpPr>
      <xdr:spPr>
        <a:xfrm>
          <a:off x="42164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158750</xdr:rowOff>
    </xdr:from>
    <xdr:to>
      <xdr:col>24</xdr:col>
      <xdr:colOff>114300</xdr:colOff>
      <xdr:row>41</xdr:row>
      <xdr:rowOff>88900</xdr:rowOff>
    </xdr:to>
    <xdr:sp macro="" textlink="">
      <xdr:nvSpPr>
        <xdr:cNvPr id="71" name="楕円 70"/>
        <xdr:cNvSpPr/>
      </xdr:nvSpPr>
      <xdr:spPr>
        <a:xfrm>
          <a:off x="4127500" y="6769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137177</xdr:rowOff>
    </xdr:from>
    <xdr:ext cx="405111" cy="259045"/>
    <xdr:sp macro="" textlink="">
      <xdr:nvSpPr>
        <xdr:cNvPr id="72" name="【図書館】&#10;有形固定資産減価償却率該当値テキスト"/>
        <xdr:cNvSpPr txBox="1"/>
      </xdr:nvSpPr>
      <xdr:spPr>
        <a:xfrm>
          <a:off x="42164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40640</xdr:rowOff>
    </xdr:from>
    <xdr:to>
      <xdr:col>20</xdr:col>
      <xdr:colOff>38100</xdr:colOff>
      <xdr:row>40</xdr:row>
      <xdr:rowOff>142240</xdr:rowOff>
    </xdr:to>
    <xdr:sp macro="" textlink="">
      <xdr:nvSpPr>
        <xdr:cNvPr id="73" name="楕円 72"/>
        <xdr:cNvSpPr/>
      </xdr:nvSpPr>
      <xdr:spPr>
        <a:xfrm>
          <a:off x="3384550" y="6650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91440</xdr:rowOff>
    </xdr:from>
    <xdr:to>
      <xdr:col>24</xdr:col>
      <xdr:colOff>63500</xdr:colOff>
      <xdr:row>41</xdr:row>
      <xdr:rowOff>38100</xdr:rowOff>
    </xdr:to>
    <xdr:cxnSp macro="">
      <xdr:nvCxnSpPr>
        <xdr:cNvPr id="74" name="直線コネクタ 73"/>
        <xdr:cNvCxnSpPr/>
      </xdr:nvCxnSpPr>
      <xdr:spPr>
        <a:xfrm>
          <a:off x="3429000" y="6701790"/>
          <a:ext cx="7493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67310</xdr:rowOff>
    </xdr:from>
    <xdr:to>
      <xdr:col>15</xdr:col>
      <xdr:colOff>101600</xdr:colOff>
      <xdr:row>40</xdr:row>
      <xdr:rowOff>168910</xdr:rowOff>
    </xdr:to>
    <xdr:sp macro="" textlink="">
      <xdr:nvSpPr>
        <xdr:cNvPr id="75" name="楕円 74"/>
        <xdr:cNvSpPr/>
      </xdr:nvSpPr>
      <xdr:spPr>
        <a:xfrm>
          <a:off x="2571750" y="6677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91440</xdr:rowOff>
    </xdr:from>
    <xdr:to>
      <xdr:col>19</xdr:col>
      <xdr:colOff>177800</xdr:colOff>
      <xdr:row>40</xdr:row>
      <xdr:rowOff>118110</xdr:rowOff>
    </xdr:to>
    <xdr:cxnSp macro="">
      <xdr:nvCxnSpPr>
        <xdr:cNvPr id="76" name="直線コネクタ 75"/>
        <xdr:cNvCxnSpPr/>
      </xdr:nvCxnSpPr>
      <xdr:spPr>
        <a:xfrm flipV="1">
          <a:off x="2622550" y="670179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120650</xdr:rowOff>
    </xdr:from>
    <xdr:to>
      <xdr:col>10</xdr:col>
      <xdr:colOff>165100</xdr:colOff>
      <xdr:row>41</xdr:row>
      <xdr:rowOff>50800</xdr:rowOff>
    </xdr:to>
    <xdr:sp macro="" textlink="">
      <xdr:nvSpPr>
        <xdr:cNvPr id="77" name="楕円 76"/>
        <xdr:cNvSpPr/>
      </xdr:nvSpPr>
      <xdr:spPr>
        <a:xfrm>
          <a:off x="1778000" y="6731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118110</xdr:rowOff>
    </xdr:from>
    <xdr:to>
      <xdr:col>15</xdr:col>
      <xdr:colOff>50800</xdr:colOff>
      <xdr:row>41</xdr:row>
      <xdr:rowOff>0</xdr:rowOff>
    </xdr:to>
    <xdr:cxnSp macro="">
      <xdr:nvCxnSpPr>
        <xdr:cNvPr id="78" name="直線コネクタ 77"/>
        <xdr:cNvCxnSpPr/>
      </xdr:nvCxnSpPr>
      <xdr:spPr>
        <a:xfrm flipV="1">
          <a:off x="1828800" y="6728460"/>
          <a:ext cx="79375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図書館】&#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82567</xdr:rowOff>
    </xdr:from>
    <xdr:ext cx="405111" cy="259045"/>
    <xdr:sp macro="" textlink="">
      <xdr:nvSpPr>
        <xdr:cNvPr id="80" name="n_2aveValue【図書館】&#10;有形固定資産減価償却率"/>
        <xdr:cNvSpPr txBox="1"/>
      </xdr:nvSpPr>
      <xdr:spPr>
        <a:xfrm>
          <a:off x="2439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1" name="n_3aveValue【図書館】&#10;有形固定資産減価償却率"/>
        <xdr:cNvSpPr txBox="1"/>
      </xdr:nvSpPr>
      <xdr:spPr>
        <a:xfrm>
          <a:off x="164529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133367</xdr:rowOff>
    </xdr:from>
    <xdr:ext cx="405111" cy="259045"/>
    <xdr:sp macro="" textlink="">
      <xdr:nvSpPr>
        <xdr:cNvPr id="82" name="n_1mainValue【図書館】&#10;有形固定資産減価償却率"/>
        <xdr:cNvSpPr txBox="1"/>
      </xdr:nvSpPr>
      <xdr:spPr>
        <a:xfrm>
          <a:off x="32391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160037</xdr:rowOff>
    </xdr:from>
    <xdr:ext cx="405111" cy="259045"/>
    <xdr:sp macro="" textlink="">
      <xdr:nvSpPr>
        <xdr:cNvPr id="83" name="n_2mainValue【図書館】&#10;有形固定資産減価償却率"/>
        <xdr:cNvSpPr txBox="1"/>
      </xdr:nvSpPr>
      <xdr:spPr>
        <a:xfrm>
          <a:off x="2439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41927</xdr:rowOff>
    </xdr:from>
    <xdr:ext cx="405111" cy="259045"/>
    <xdr:sp macro="" textlink="">
      <xdr:nvSpPr>
        <xdr:cNvPr id="84" name="n_3mainValue【図書館】&#10;有形固定資産減価償却率"/>
        <xdr:cNvSpPr txBox="1"/>
      </xdr:nvSpPr>
      <xdr:spPr>
        <a:xfrm>
          <a:off x="1645294" y="681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7" name="直線コネクタ 106"/>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8"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9" name="直線コネクタ 108"/>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0"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1" name="直線コネクタ 110"/>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12" name="【図書館】&#10;一人当たり面積平均値テキスト"/>
        <xdr:cNvSpPr txBox="1"/>
      </xdr:nvSpPr>
      <xdr:spPr>
        <a:xfrm>
          <a:off x="9467850" y="6443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3" name="フローチャート: 判断 112"/>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4" name="フローチャート: 判断 113"/>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5" name="フローチャート: 判断 114"/>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6" name="フローチャート: 判断 115"/>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105410</xdr:rowOff>
    </xdr:from>
    <xdr:to>
      <xdr:col>55</xdr:col>
      <xdr:colOff>50800</xdr:colOff>
      <xdr:row>36</xdr:row>
      <xdr:rowOff>35560</xdr:rowOff>
    </xdr:to>
    <xdr:sp macro="" textlink="">
      <xdr:nvSpPr>
        <xdr:cNvPr id="122" name="楕円 121"/>
        <xdr:cNvSpPr/>
      </xdr:nvSpPr>
      <xdr:spPr>
        <a:xfrm>
          <a:off x="9398000" y="58902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128287</xdr:rowOff>
    </xdr:from>
    <xdr:ext cx="469744" cy="259045"/>
    <xdr:sp macro="" textlink="">
      <xdr:nvSpPr>
        <xdr:cNvPr id="123" name="【図書館】&#10;一人当たり面積該当値テキスト"/>
        <xdr:cNvSpPr txBox="1"/>
      </xdr:nvSpPr>
      <xdr:spPr>
        <a:xfrm>
          <a:off x="9467850" y="57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24" name="楕円 123"/>
        <xdr:cNvSpPr/>
      </xdr:nvSpPr>
      <xdr:spPr>
        <a:xfrm>
          <a:off x="8636000" y="6021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156210</xdr:rowOff>
    </xdr:from>
    <xdr:to>
      <xdr:col>55</xdr:col>
      <xdr:colOff>0</xdr:colOff>
      <xdr:row>36</xdr:row>
      <xdr:rowOff>121920</xdr:rowOff>
    </xdr:to>
    <xdr:cxnSp macro="">
      <xdr:nvCxnSpPr>
        <xdr:cNvPr id="125" name="直線コネクタ 124"/>
        <xdr:cNvCxnSpPr/>
      </xdr:nvCxnSpPr>
      <xdr:spPr>
        <a:xfrm flipV="1">
          <a:off x="8686800" y="5941060"/>
          <a:ext cx="74295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26" name="楕円 125"/>
        <xdr:cNvSpPr/>
      </xdr:nvSpPr>
      <xdr:spPr>
        <a:xfrm>
          <a:off x="7842250" y="6021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27" name="直線コネクタ 126"/>
        <xdr:cNvCxnSpPr/>
      </xdr:nvCxnSpPr>
      <xdr:spPr>
        <a:xfrm>
          <a:off x="7886700" y="60718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28" name="楕円 127"/>
        <xdr:cNvSpPr/>
      </xdr:nvSpPr>
      <xdr:spPr>
        <a:xfrm>
          <a:off x="702945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121920</xdr:rowOff>
    </xdr:to>
    <xdr:cxnSp macro="">
      <xdr:nvCxnSpPr>
        <xdr:cNvPr id="129" name="直線コネクタ 128"/>
        <xdr:cNvCxnSpPr/>
      </xdr:nvCxnSpPr>
      <xdr:spPr>
        <a:xfrm>
          <a:off x="7080250" y="602615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30" name="n_1aveValue【図書館】&#10;一人当たり面積"/>
        <xdr:cNvSpPr txBox="1"/>
      </xdr:nvSpPr>
      <xdr:spPr>
        <a:xfrm>
          <a:off x="845827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1" name="n_2aveValue【図書館】&#10;一人当たり面積"/>
        <xdr:cNvSpPr txBox="1"/>
      </xdr:nvSpPr>
      <xdr:spPr>
        <a:xfrm>
          <a:off x="76772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32" name="n_3aveValue【図書館】&#10;一人当たり面積"/>
        <xdr:cNvSpPr txBox="1"/>
      </xdr:nvSpPr>
      <xdr:spPr>
        <a:xfrm>
          <a:off x="6864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33" name="n_1mainValue【図書館】&#10;一人当たり面積"/>
        <xdr:cNvSpPr txBox="1"/>
      </xdr:nvSpPr>
      <xdr:spPr>
        <a:xfrm>
          <a:off x="8458277" y="58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34" name="n_2mainValue【図書館】&#10;一人当たり面積"/>
        <xdr:cNvSpPr txBox="1"/>
      </xdr:nvSpPr>
      <xdr:spPr>
        <a:xfrm>
          <a:off x="7677227" y="58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35" name="n_3mainValue【図書館】&#10;一人当たり面積"/>
        <xdr:cNvSpPr txBox="1"/>
      </xdr:nvSpPr>
      <xdr:spPr>
        <a:xfrm>
          <a:off x="68644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8" name="直線コネクタ 157"/>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9"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0" name="直線コネクタ 159"/>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1"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2" name="直線コネクタ 161"/>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3" name="【体育館・プール】&#10;有形固定資産減価償却率平均値テキスト"/>
        <xdr:cNvSpPr txBox="1"/>
      </xdr:nvSpPr>
      <xdr:spPr>
        <a:xfrm>
          <a:off x="4216400" y="9823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4" name="フローチャート: 判断 163"/>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5" name="フローチャート: 判断 164"/>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6" name="フローチャート: 判断 165"/>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7" name="フローチャート: 判断 166"/>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73" name="楕円 172"/>
        <xdr:cNvSpPr/>
      </xdr:nvSpPr>
      <xdr:spPr>
        <a:xfrm>
          <a:off x="4127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74" name="【体育館・プール】&#10;有形固定資産減価償却率該当値テキスト"/>
        <xdr:cNvSpPr txBox="1"/>
      </xdr:nvSpPr>
      <xdr:spPr>
        <a:xfrm>
          <a:off x="4216400"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75" name="楕円 174"/>
        <xdr:cNvSpPr/>
      </xdr:nvSpPr>
      <xdr:spPr>
        <a:xfrm>
          <a:off x="3384550" y="9691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160020</xdr:rowOff>
    </xdr:to>
    <xdr:cxnSp macro="">
      <xdr:nvCxnSpPr>
        <xdr:cNvPr id="176" name="直線コネクタ 175"/>
        <xdr:cNvCxnSpPr/>
      </xdr:nvCxnSpPr>
      <xdr:spPr>
        <a:xfrm flipV="1">
          <a:off x="3429000" y="9650730"/>
          <a:ext cx="7493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33782</xdr:rowOff>
    </xdr:from>
    <xdr:to>
      <xdr:col>15</xdr:col>
      <xdr:colOff>101600</xdr:colOff>
      <xdr:row>59</xdr:row>
      <xdr:rowOff>135382</xdr:rowOff>
    </xdr:to>
    <xdr:sp macro="" textlink="">
      <xdr:nvSpPr>
        <xdr:cNvPr id="177" name="楕円 176"/>
        <xdr:cNvSpPr/>
      </xdr:nvSpPr>
      <xdr:spPr>
        <a:xfrm>
          <a:off x="2571750" y="978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84582</xdr:rowOff>
    </xdr:to>
    <xdr:cxnSp macro="">
      <xdr:nvCxnSpPr>
        <xdr:cNvPr id="178" name="直線コネクタ 177"/>
        <xdr:cNvCxnSpPr/>
      </xdr:nvCxnSpPr>
      <xdr:spPr>
        <a:xfrm flipV="1">
          <a:off x="2622550" y="9742170"/>
          <a:ext cx="80645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9" name="楕円 178"/>
        <xdr:cNvSpPr/>
      </xdr:nvSpPr>
      <xdr:spPr>
        <a:xfrm>
          <a:off x="1778000" y="98724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84582</xdr:rowOff>
    </xdr:from>
    <xdr:to>
      <xdr:col>15</xdr:col>
      <xdr:colOff>50800</xdr:colOff>
      <xdr:row>60</xdr:row>
      <xdr:rowOff>4572</xdr:rowOff>
    </xdr:to>
    <xdr:cxnSp macro="">
      <xdr:nvCxnSpPr>
        <xdr:cNvPr id="180" name="直線コネクタ 179"/>
        <xdr:cNvCxnSpPr/>
      </xdr:nvCxnSpPr>
      <xdr:spPr>
        <a:xfrm flipV="1">
          <a:off x="1828800" y="9831832"/>
          <a:ext cx="79375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69359</xdr:rowOff>
    </xdr:from>
    <xdr:ext cx="405111" cy="259045"/>
    <xdr:sp macro="" textlink="">
      <xdr:nvSpPr>
        <xdr:cNvPr id="181" name="n_1aveValue【体育館・プール】&#10;有形固定資産減価償却率"/>
        <xdr:cNvSpPr txBox="1"/>
      </xdr:nvSpPr>
      <xdr:spPr>
        <a:xfrm>
          <a:off x="32391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82" name="n_2aveValue【体育館・プール】&#10;有形固定資産減価償却率"/>
        <xdr:cNvSpPr txBox="1"/>
      </xdr:nvSpPr>
      <xdr:spPr>
        <a:xfrm>
          <a:off x="2439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57929</xdr:rowOff>
    </xdr:from>
    <xdr:ext cx="405111" cy="259045"/>
    <xdr:sp macro="" textlink="">
      <xdr:nvSpPr>
        <xdr:cNvPr id="183" name="n_3aveValue【体育館・プール】&#10;有形固定資産減価償却率"/>
        <xdr:cNvSpPr txBox="1"/>
      </xdr:nvSpPr>
      <xdr:spPr>
        <a:xfrm>
          <a:off x="1645294" y="1013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84" name="n_1mainValue【体育館・プール】&#10;有形固定資産減価償却率"/>
        <xdr:cNvSpPr txBox="1"/>
      </xdr:nvSpPr>
      <xdr:spPr>
        <a:xfrm>
          <a:off x="323914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85" name="n_2mainValue【体育館・プール】&#10;有形固定資産減価償却率"/>
        <xdr:cNvSpPr txBox="1"/>
      </xdr:nvSpPr>
      <xdr:spPr>
        <a:xfrm>
          <a:off x="2439044" y="956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71899</xdr:rowOff>
    </xdr:from>
    <xdr:ext cx="405111" cy="259045"/>
    <xdr:sp macro="" textlink="">
      <xdr:nvSpPr>
        <xdr:cNvPr id="186" name="n_3mainValue【体育館・プール】&#10;有形固定資産減価償却率"/>
        <xdr:cNvSpPr txBox="1"/>
      </xdr:nvSpPr>
      <xdr:spPr>
        <a:xfrm>
          <a:off x="1645294" y="965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3" name="直線コネクタ 212"/>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4"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5" name="直線コネクタ 214"/>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6"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7" name="直線コネクタ 216"/>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170742</xdr:rowOff>
    </xdr:from>
    <xdr:ext cx="469744" cy="259045"/>
    <xdr:sp macro="" textlink="">
      <xdr:nvSpPr>
        <xdr:cNvPr id="218" name="【体育館・プール】&#10;一人当たり面積平均値テキスト"/>
        <xdr:cNvSpPr txBox="1"/>
      </xdr:nvSpPr>
      <xdr:spPr>
        <a:xfrm>
          <a:off x="9467850" y="10076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9" name="フローチャート: 判断 218"/>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0" name="フローチャート: 判断 219"/>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1" name="フローチャート: 判断 220"/>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2" name="フローチャート: 判断 221"/>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22678</xdr:rowOff>
    </xdr:from>
    <xdr:to>
      <xdr:col>55</xdr:col>
      <xdr:colOff>50800</xdr:colOff>
      <xdr:row>63</xdr:row>
      <xdr:rowOff>124278</xdr:rowOff>
    </xdr:to>
    <xdr:sp macro="" textlink="">
      <xdr:nvSpPr>
        <xdr:cNvPr id="228" name="楕円 227"/>
        <xdr:cNvSpPr/>
      </xdr:nvSpPr>
      <xdr:spPr>
        <a:xfrm>
          <a:off x="9398000" y="10430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109055</xdr:rowOff>
    </xdr:from>
    <xdr:ext cx="469744" cy="259045"/>
    <xdr:sp macro="" textlink="">
      <xdr:nvSpPr>
        <xdr:cNvPr id="229" name="【体育館・プール】&#10;一人当たり面積該当値テキスト"/>
        <xdr:cNvSpPr txBox="1"/>
      </xdr:nvSpPr>
      <xdr:spPr>
        <a:xfrm>
          <a:off x="9467850" y="1035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22678</xdr:rowOff>
    </xdr:from>
    <xdr:to>
      <xdr:col>50</xdr:col>
      <xdr:colOff>165100</xdr:colOff>
      <xdr:row>63</xdr:row>
      <xdr:rowOff>124278</xdr:rowOff>
    </xdr:to>
    <xdr:sp macro="" textlink="">
      <xdr:nvSpPr>
        <xdr:cNvPr id="230" name="楕円 229"/>
        <xdr:cNvSpPr/>
      </xdr:nvSpPr>
      <xdr:spPr>
        <a:xfrm>
          <a:off x="8636000" y="104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73478</xdr:rowOff>
    </xdr:from>
    <xdr:to>
      <xdr:col>55</xdr:col>
      <xdr:colOff>0</xdr:colOff>
      <xdr:row>63</xdr:row>
      <xdr:rowOff>73478</xdr:rowOff>
    </xdr:to>
    <xdr:cxnSp macro="">
      <xdr:nvCxnSpPr>
        <xdr:cNvPr id="231" name="直線コネクタ 230"/>
        <xdr:cNvCxnSpPr/>
      </xdr:nvCxnSpPr>
      <xdr:spPr>
        <a:xfrm>
          <a:off x="8686800" y="104811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11793</xdr:rowOff>
    </xdr:from>
    <xdr:to>
      <xdr:col>46</xdr:col>
      <xdr:colOff>38100</xdr:colOff>
      <xdr:row>63</xdr:row>
      <xdr:rowOff>113393</xdr:rowOff>
    </xdr:to>
    <xdr:sp macro="" textlink="">
      <xdr:nvSpPr>
        <xdr:cNvPr id="232" name="楕円 231"/>
        <xdr:cNvSpPr/>
      </xdr:nvSpPr>
      <xdr:spPr>
        <a:xfrm>
          <a:off x="7842250" y="10419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62593</xdr:rowOff>
    </xdr:from>
    <xdr:to>
      <xdr:col>50</xdr:col>
      <xdr:colOff>114300</xdr:colOff>
      <xdr:row>63</xdr:row>
      <xdr:rowOff>73478</xdr:rowOff>
    </xdr:to>
    <xdr:cxnSp macro="">
      <xdr:nvCxnSpPr>
        <xdr:cNvPr id="233" name="直線コネクタ 232"/>
        <xdr:cNvCxnSpPr/>
      </xdr:nvCxnSpPr>
      <xdr:spPr>
        <a:xfrm>
          <a:off x="7886700" y="10470243"/>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33565</xdr:rowOff>
    </xdr:from>
    <xdr:to>
      <xdr:col>41</xdr:col>
      <xdr:colOff>101600</xdr:colOff>
      <xdr:row>63</xdr:row>
      <xdr:rowOff>135165</xdr:rowOff>
    </xdr:to>
    <xdr:sp macro="" textlink="">
      <xdr:nvSpPr>
        <xdr:cNvPr id="234" name="楕円 233"/>
        <xdr:cNvSpPr/>
      </xdr:nvSpPr>
      <xdr:spPr>
        <a:xfrm>
          <a:off x="7029450" y="104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62593</xdr:rowOff>
    </xdr:from>
    <xdr:to>
      <xdr:col>45</xdr:col>
      <xdr:colOff>177800</xdr:colOff>
      <xdr:row>63</xdr:row>
      <xdr:rowOff>84365</xdr:rowOff>
    </xdr:to>
    <xdr:cxnSp macro="">
      <xdr:nvCxnSpPr>
        <xdr:cNvPr id="235" name="直線コネクタ 234"/>
        <xdr:cNvCxnSpPr/>
      </xdr:nvCxnSpPr>
      <xdr:spPr>
        <a:xfrm flipV="1">
          <a:off x="7080250" y="10470243"/>
          <a:ext cx="8064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36" name="n_1aveValue【体育館・プール】&#10;一人当たり面積"/>
        <xdr:cNvSpPr txBox="1"/>
      </xdr:nvSpPr>
      <xdr:spPr>
        <a:xfrm>
          <a:off x="845827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94542</xdr:rowOff>
    </xdr:from>
    <xdr:ext cx="469744" cy="259045"/>
    <xdr:sp macro="" textlink="">
      <xdr:nvSpPr>
        <xdr:cNvPr id="237" name="n_2aveValue【体育館・プール】&#10;一人当たり面積"/>
        <xdr:cNvSpPr txBox="1"/>
      </xdr:nvSpPr>
      <xdr:spPr>
        <a:xfrm>
          <a:off x="767722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38" name="n_3aveValue【体育館・プール】&#10;一人当たり面積"/>
        <xdr:cNvSpPr txBox="1"/>
      </xdr:nvSpPr>
      <xdr:spPr>
        <a:xfrm>
          <a:off x="68644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115405</xdr:rowOff>
    </xdr:from>
    <xdr:ext cx="469744" cy="259045"/>
    <xdr:sp macro="" textlink="">
      <xdr:nvSpPr>
        <xdr:cNvPr id="239" name="n_1mainValue【体育館・プール】&#10;一人当たり面積"/>
        <xdr:cNvSpPr txBox="1"/>
      </xdr:nvSpPr>
      <xdr:spPr>
        <a:xfrm>
          <a:off x="845827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104520</xdr:rowOff>
    </xdr:from>
    <xdr:ext cx="469744" cy="259045"/>
    <xdr:sp macro="" textlink="">
      <xdr:nvSpPr>
        <xdr:cNvPr id="240" name="n_2mainValue【体育館・プール】&#10;一人当たり面積"/>
        <xdr:cNvSpPr txBox="1"/>
      </xdr:nvSpPr>
      <xdr:spPr>
        <a:xfrm>
          <a:off x="7677227" y="10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126292</xdr:rowOff>
    </xdr:from>
    <xdr:ext cx="469744" cy="259045"/>
    <xdr:sp macro="" textlink="">
      <xdr:nvSpPr>
        <xdr:cNvPr id="241" name="n_3mainValue【体育館・プール】&#10;一人当たり面積"/>
        <xdr:cNvSpPr txBox="1"/>
      </xdr:nvSpPr>
      <xdr:spPr>
        <a:xfrm>
          <a:off x="6864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68" name="直線コネクタ 267"/>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69"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0" name="直線コネクタ 269"/>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1"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2" name="直線コネクタ 271"/>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3" name="【福祉施設】&#10;有形固定資産減価償却率平均値テキスト"/>
        <xdr:cNvSpPr txBox="1"/>
      </xdr:nvSpPr>
      <xdr:spPr>
        <a:xfrm>
          <a:off x="4216400"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4" name="フローチャート: 判断 273"/>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5" name="フローチャート: 判断 274"/>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6" name="フローチャート: 判断 275"/>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7" name="フローチャート: 判断 276"/>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95069</xdr:rowOff>
    </xdr:from>
    <xdr:to>
      <xdr:col>24</xdr:col>
      <xdr:colOff>114300</xdr:colOff>
      <xdr:row>83</xdr:row>
      <xdr:rowOff>25219</xdr:rowOff>
    </xdr:to>
    <xdr:sp macro="" textlink="">
      <xdr:nvSpPr>
        <xdr:cNvPr id="283" name="楕円 282"/>
        <xdr:cNvSpPr/>
      </xdr:nvSpPr>
      <xdr:spPr>
        <a:xfrm>
          <a:off x="4127500" y="136396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117946</xdr:rowOff>
    </xdr:from>
    <xdr:ext cx="405111" cy="259045"/>
    <xdr:sp macro="" textlink="">
      <xdr:nvSpPr>
        <xdr:cNvPr id="284" name="【福祉施設】&#10;有形固定資産減価償却率該当値テキスト"/>
        <xdr:cNvSpPr txBox="1"/>
      </xdr:nvSpPr>
      <xdr:spPr>
        <a:xfrm>
          <a:off x="4216400" y="1349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85" name="楕円 284"/>
        <xdr:cNvSpPr/>
      </xdr:nvSpPr>
      <xdr:spPr>
        <a:xfrm>
          <a:off x="3384550" y="13691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145869</xdr:rowOff>
    </xdr:from>
    <xdr:to>
      <xdr:col>24</xdr:col>
      <xdr:colOff>63500</xdr:colOff>
      <xdr:row>83</xdr:row>
      <xdr:rowOff>26670</xdr:rowOff>
    </xdr:to>
    <xdr:cxnSp macro="">
      <xdr:nvCxnSpPr>
        <xdr:cNvPr id="286" name="直線コネクタ 285"/>
        <xdr:cNvCxnSpPr/>
      </xdr:nvCxnSpPr>
      <xdr:spPr>
        <a:xfrm flipV="1">
          <a:off x="3429000" y="13690419"/>
          <a:ext cx="74930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287" name="楕円 286"/>
        <xdr:cNvSpPr/>
      </xdr:nvSpPr>
      <xdr:spPr>
        <a:xfrm>
          <a:off x="2571750" y="13691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26670</xdr:rowOff>
    </xdr:to>
    <xdr:cxnSp macro="">
      <xdr:nvCxnSpPr>
        <xdr:cNvPr id="288" name="直線コネクタ 287"/>
        <xdr:cNvCxnSpPr/>
      </xdr:nvCxnSpPr>
      <xdr:spPr>
        <a:xfrm>
          <a:off x="2622550" y="137363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15058</xdr:rowOff>
    </xdr:from>
    <xdr:to>
      <xdr:col>10</xdr:col>
      <xdr:colOff>165100</xdr:colOff>
      <xdr:row>83</xdr:row>
      <xdr:rowOff>116658</xdr:rowOff>
    </xdr:to>
    <xdr:sp macro="" textlink="">
      <xdr:nvSpPr>
        <xdr:cNvPr id="289" name="楕円 288"/>
        <xdr:cNvSpPr/>
      </xdr:nvSpPr>
      <xdr:spPr>
        <a:xfrm>
          <a:off x="1778000" y="137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65858</xdr:rowOff>
    </xdr:to>
    <xdr:cxnSp macro="">
      <xdr:nvCxnSpPr>
        <xdr:cNvPr id="290" name="直線コネクタ 289"/>
        <xdr:cNvCxnSpPr/>
      </xdr:nvCxnSpPr>
      <xdr:spPr>
        <a:xfrm flipV="1">
          <a:off x="1828800" y="13736320"/>
          <a:ext cx="7937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1" name="n_1aveValue【福祉施設】&#10;有形固定資産減価償却率"/>
        <xdr:cNvSpPr txBox="1"/>
      </xdr:nvSpPr>
      <xdr:spPr>
        <a:xfrm>
          <a:off x="32391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92" name="n_2aveValue【福祉施設】&#10;有形固定資産減価償却率"/>
        <xdr:cNvSpPr txBox="1"/>
      </xdr:nvSpPr>
      <xdr:spPr>
        <a:xfrm>
          <a:off x="2439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93"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93997</xdr:rowOff>
    </xdr:from>
    <xdr:ext cx="405111" cy="259045"/>
    <xdr:sp macro="" textlink="">
      <xdr:nvSpPr>
        <xdr:cNvPr id="294" name="n_1mainValue【福祉施設】&#10;有形固定資産減価償却率"/>
        <xdr:cNvSpPr txBox="1"/>
      </xdr:nvSpPr>
      <xdr:spPr>
        <a:xfrm>
          <a:off x="323914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95" name="n_2mainValue【福祉施設】&#10;有形固定資産減価償却率"/>
        <xdr:cNvSpPr txBox="1"/>
      </xdr:nvSpPr>
      <xdr:spPr>
        <a:xfrm>
          <a:off x="243904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107785</xdr:rowOff>
    </xdr:from>
    <xdr:ext cx="405111" cy="259045"/>
    <xdr:sp macro="" textlink="">
      <xdr:nvSpPr>
        <xdr:cNvPr id="296" name="n_3mainValue【福祉施設】&#10;有形固定資産減価償却率"/>
        <xdr:cNvSpPr txBox="1"/>
      </xdr:nvSpPr>
      <xdr:spPr>
        <a:xfrm>
          <a:off x="1645294" y="13817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2" name="直線コネクタ 321"/>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3"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4" name="直線コネクタ 323"/>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5"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6" name="直線コネクタ 325"/>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27" name="【福祉施設】&#10;一人当たり面積平均値テキスト"/>
        <xdr:cNvSpPr txBox="1"/>
      </xdr:nvSpPr>
      <xdr:spPr>
        <a:xfrm>
          <a:off x="946785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フローチャート: 判断 327"/>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29" name="フローチャート: 判断 328"/>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0" name="フローチャート: 判断 329"/>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1" name="フローチャート: 判断 330"/>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11793</xdr:rowOff>
    </xdr:from>
    <xdr:to>
      <xdr:col>55</xdr:col>
      <xdr:colOff>50800</xdr:colOff>
      <xdr:row>83</xdr:row>
      <xdr:rowOff>113393</xdr:rowOff>
    </xdr:to>
    <xdr:sp macro="" textlink="">
      <xdr:nvSpPr>
        <xdr:cNvPr id="337" name="楕円 336"/>
        <xdr:cNvSpPr/>
      </xdr:nvSpPr>
      <xdr:spPr>
        <a:xfrm>
          <a:off x="9398000" y="13721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161670</xdr:rowOff>
    </xdr:from>
    <xdr:ext cx="469744" cy="259045"/>
    <xdr:sp macro="" textlink="">
      <xdr:nvSpPr>
        <xdr:cNvPr id="338" name="【福祉施設】&#10;一人当たり面積該当値テキスト"/>
        <xdr:cNvSpPr txBox="1"/>
      </xdr:nvSpPr>
      <xdr:spPr>
        <a:xfrm>
          <a:off x="9467850" y="1370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11793</xdr:rowOff>
    </xdr:from>
    <xdr:to>
      <xdr:col>50</xdr:col>
      <xdr:colOff>165100</xdr:colOff>
      <xdr:row>83</xdr:row>
      <xdr:rowOff>113393</xdr:rowOff>
    </xdr:to>
    <xdr:sp macro="" textlink="">
      <xdr:nvSpPr>
        <xdr:cNvPr id="339" name="楕円 338"/>
        <xdr:cNvSpPr/>
      </xdr:nvSpPr>
      <xdr:spPr>
        <a:xfrm>
          <a:off x="8636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62593</xdr:rowOff>
    </xdr:from>
    <xdr:to>
      <xdr:col>55</xdr:col>
      <xdr:colOff>0</xdr:colOff>
      <xdr:row>83</xdr:row>
      <xdr:rowOff>62593</xdr:rowOff>
    </xdr:to>
    <xdr:cxnSp macro="">
      <xdr:nvCxnSpPr>
        <xdr:cNvPr id="340" name="直線コネクタ 339"/>
        <xdr:cNvCxnSpPr/>
      </xdr:nvCxnSpPr>
      <xdr:spPr>
        <a:xfrm>
          <a:off x="8686800" y="1377224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28121</xdr:rowOff>
    </xdr:from>
    <xdr:to>
      <xdr:col>46</xdr:col>
      <xdr:colOff>38100</xdr:colOff>
      <xdr:row>83</xdr:row>
      <xdr:rowOff>129721</xdr:rowOff>
    </xdr:to>
    <xdr:sp macro="" textlink="">
      <xdr:nvSpPr>
        <xdr:cNvPr id="341" name="楕円 340"/>
        <xdr:cNvSpPr/>
      </xdr:nvSpPr>
      <xdr:spPr>
        <a:xfrm>
          <a:off x="7842250" y="137377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62593</xdr:rowOff>
    </xdr:from>
    <xdr:to>
      <xdr:col>50</xdr:col>
      <xdr:colOff>114300</xdr:colOff>
      <xdr:row>83</xdr:row>
      <xdr:rowOff>78921</xdr:rowOff>
    </xdr:to>
    <xdr:cxnSp macro="">
      <xdr:nvCxnSpPr>
        <xdr:cNvPr id="342" name="直線コネクタ 341"/>
        <xdr:cNvCxnSpPr/>
      </xdr:nvCxnSpPr>
      <xdr:spPr>
        <a:xfrm flipV="1">
          <a:off x="7886700" y="13772243"/>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11793</xdr:rowOff>
    </xdr:from>
    <xdr:to>
      <xdr:col>41</xdr:col>
      <xdr:colOff>101600</xdr:colOff>
      <xdr:row>83</xdr:row>
      <xdr:rowOff>113393</xdr:rowOff>
    </xdr:to>
    <xdr:sp macro="" textlink="">
      <xdr:nvSpPr>
        <xdr:cNvPr id="343" name="楕円 342"/>
        <xdr:cNvSpPr/>
      </xdr:nvSpPr>
      <xdr:spPr>
        <a:xfrm>
          <a:off x="702945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62593</xdr:rowOff>
    </xdr:from>
    <xdr:to>
      <xdr:col>45</xdr:col>
      <xdr:colOff>177800</xdr:colOff>
      <xdr:row>83</xdr:row>
      <xdr:rowOff>78921</xdr:rowOff>
    </xdr:to>
    <xdr:cxnSp macro="">
      <xdr:nvCxnSpPr>
        <xdr:cNvPr id="344" name="直線コネクタ 343"/>
        <xdr:cNvCxnSpPr/>
      </xdr:nvCxnSpPr>
      <xdr:spPr>
        <a:xfrm>
          <a:off x="7080250" y="13772243"/>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45" name="n_1aveValue【福祉施設】&#10;一人当たり面積"/>
        <xdr:cNvSpPr txBox="1"/>
      </xdr:nvSpPr>
      <xdr:spPr>
        <a:xfrm>
          <a:off x="8458277"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46" name="n_2aveValue【福祉施設】&#10;一人当たり面積"/>
        <xdr:cNvSpPr txBox="1"/>
      </xdr:nvSpPr>
      <xdr:spPr>
        <a:xfrm>
          <a:off x="76772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47" name="n_3aveValue【福祉施設】&#10;一人当たり面積"/>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104520</xdr:rowOff>
    </xdr:from>
    <xdr:ext cx="469744" cy="259045"/>
    <xdr:sp macro="" textlink="">
      <xdr:nvSpPr>
        <xdr:cNvPr id="348" name="n_1mainValue【福祉施設】&#10;一人当たり面積"/>
        <xdr:cNvSpPr txBox="1"/>
      </xdr:nvSpPr>
      <xdr:spPr>
        <a:xfrm>
          <a:off x="8458277" y="138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120848</xdr:rowOff>
    </xdr:from>
    <xdr:ext cx="469744" cy="259045"/>
    <xdr:sp macro="" textlink="">
      <xdr:nvSpPr>
        <xdr:cNvPr id="349" name="n_2mainValue【福祉施設】&#10;一人当たり面積"/>
        <xdr:cNvSpPr txBox="1"/>
      </xdr:nvSpPr>
      <xdr:spPr>
        <a:xfrm>
          <a:off x="7677227" y="1383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104520</xdr:rowOff>
    </xdr:from>
    <xdr:ext cx="469744" cy="259045"/>
    <xdr:sp macro="" textlink="">
      <xdr:nvSpPr>
        <xdr:cNvPr id="350" name="n_3mainValue【福祉施設】&#10;一人当たり面積"/>
        <xdr:cNvSpPr txBox="1"/>
      </xdr:nvSpPr>
      <xdr:spPr>
        <a:xfrm>
          <a:off x="6864427" y="138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5" name="直線コネクタ 374"/>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6"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7" name="直線コネクタ 376"/>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0"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1" name="フローチャート: 判断 380"/>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2" name="フローチャート: 判断 381"/>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3" name="フローチャート: 判断 382"/>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4" name="フローチャート: 判断 383"/>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61595</xdr:rowOff>
    </xdr:from>
    <xdr:to>
      <xdr:col>24</xdr:col>
      <xdr:colOff>114300</xdr:colOff>
      <xdr:row>102</xdr:row>
      <xdr:rowOff>163195</xdr:rowOff>
    </xdr:to>
    <xdr:sp macro="" textlink="">
      <xdr:nvSpPr>
        <xdr:cNvPr id="390" name="楕円 389"/>
        <xdr:cNvSpPr/>
      </xdr:nvSpPr>
      <xdr:spPr>
        <a:xfrm>
          <a:off x="4127500" y="169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84472</xdr:rowOff>
    </xdr:from>
    <xdr:ext cx="405111" cy="259045"/>
    <xdr:sp macro="" textlink="">
      <xdr:nvSpPr>
        <xdr:cNvPr id="391" name="【市民会館】&#10;有形固定資産減価償却率該当値テキスト"/>
        <xdr:cNvSpPr txBox="1"/>
      </xdr:nvSpPr>
      <xdr:spPr>
        <a:xfrm>
          <a:off x="4216400" y="1682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99695</xdr:rowOff>
    </xdr:from>
    <xdr:to>
      <xdr:col>20</xdr:col>
      <xdr:colOff>38100</xdr:colOff>
      <xdr:row>103</xdr:row>
      <xdr:rowOff>29845</xdr:rowOff>
    </xdr:to>
    <xdr:sp macro="" textlink="">
      <xdr:nvSpPr>
        <xdr:cNvPr id="392" name="楕円 391"/>
        <xdr:cNvSpPr/>
      </xdr:nvSpPr>
      <xdr:spPr>
        <a:xfrm>
          <a:off x="3384550" y="170160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112395</xdr:rowOff>
    </xdr:from>
    <xdr:to>
      <xdr:col>24</xdr:col>
      <xdr:colOff>63500</xdr:colOff>
      <xdr:row>102</xdr:row>
      <xdr:rowOff>150495</xdr:rowOff>
    </xdr:to>
    <xdr:cxnSp macro="">
      <xdr:nvCxnSpPr>
        <xdr:cNvPr id="393" name="直線コネクタ 392"/>
        <xdr:cNvCxnSpPr/>
      </xdr:nvCxnSpPr>
      <xdr:spPr>
        <a:xfrm flipV="1">
          <a:off x="3429000" y="17028795"/>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394" name="楕円 393"/>
        <xdr:cNvSpPr/>
      </xdr:nvSpPr>
      <xdr:spPr>
        <a:xfrm>
          <a:off x="257175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150495</xdr:rowOff>
    </xdr:from>
    <xdr:to>
      <xdr:col>19</xdr:col>
      <xdr:colOff>177800</xdr:colOff>
      <xdr:row>103</xdr:row>
      <xdr:rowOff>19050</xdr:rowOff>
    </xdr:to>
    <xdr:cxnSp macro="">
      <xdr:nvCxnSpPr>
        <xdr:cNvPr id="395" name="直線コネクタ 394"/>
        <xdr:cNvCxnSpPr/>
      </xdr:nvCxnSpPr>
      <xdr:spPr>
        <a:xfrm flipV="1">
          <a:off x="2622550" y="17066895"/>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6350</xdr:rowOff>
    </xdr:from>
    <xdr:to>
      <xdr:col>10</xdr:col>
      <xdr:colOff>165100</xdr:colOff>
      <xdr:row>103</xdr:row>
      <xdr:rowOff>107950</xdr:rowOff>
    </xdr:to>
    <xdr:sp macro="" textlink="">
      <xdr:nvSpPr>
        <xdr:cNvPr id="396" name="楕円 395"/>
        <xdr:cNvSpPr/>
      </xdr:nvSpPr>
      <xdr:spPr>
        <a:xfrm>
          <a:off x="17780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57150</xdr:rowOff>
    </xdr:to>
    <xdr:cxnSp macro="">
      <xdr:nvCxnSpPr>
        <xdr:cNvPr id="397" name="直線コネクタ 396"/>
        <xdr:cNvCxnSpPr/>
      </xdr:nvCxnSpPr>
      <xdr:spPr>
        <a:xfrm flipV="1">
          <a:off x="1828800" y="1710690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398" name="n_1aveValue【市民会館】&#10;有形固定資産減価償却率"/>
        <xdr:cNvSpPr txBox="1"/>
      </xdr:nvSpPr>
      <xdr:spPr>
        <a:xfrm>
          <a:off x="32391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399" name="n_2aveValue【市民会館】&#10;有形固定資産減価償却率"/>
        <xdr:cNvSpPr txBox="1"/>
      </xdr:nvSpPr>
      <xdr:spPr>
        <a:xfrm>
          <a:off x="2439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0" name="n_3aveValue【市民会館】&#10;有形固定資産減価償却率"/>
        <xdr:cNvSpPr txBox="1"/>
      </xdr:nvSpPr>
      <xdr:spPr>
        <a:xfrm>
          <a:off x="16452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46372</xdr:rowOff>
    </xdr:from>
    <xdr:ext cx="405111" cy="259045"/>
    <xdr:sp macro="" textlink="">
      <xdr:nvSpPr>
        <xdr:cNvPr id="401" name="n_1mainValue【市民会館】&#10;有形固定資産減価償却率"/>
        <xdr:cNvSpPr txBox="1"/>
      </xdr:nvSpPr>
      <xdr:spPr>
        <a:xfrm>
          <a:off x="3239144"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402" name="n_2mainValue【市民会館】&#10;有形固定資産減価償却率"/>
        <xdr:cNvSpPr txBox="1"/>
      </xdr:nvSpPr>
      <xdr:spPr>
        <a:xfrm>
          <a:off x="2439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124477</xdr:rowOff>
    </xdr:from>
    <xdr:ext cx="405111" cy="259045"/>
    <xdr:sp macro="" textlink="">
      <xdr:nvSpPr>
        <xdr:cNvPr id="403" name="n_3mainValue【市民会館】&#10;有形固定資産減価償却率"/>
        <xdr:cNvSpPr txBox="1"/>
      </xdr:nvSpPr>
      <xdr:spPr>
        <a:xfrm>
          <a:off x="164529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5" name="テキスト ボックス 414"/>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9" name="テキスト ボックス 418"/>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3" name="直線コネクタ 422"/>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4"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5" name="直線コネクタ 424"/>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6"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7" name="直線コネクタ 426"/>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8"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9" name="フローチャート: 判断 428"/>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0" name="フローチャート: 判断 429"/>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1" name="フローチャート: 判断 430"/>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2" name="フローチャート: 判断 431"/>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82550</xdr:rowOff>
    </xdr:from>
    <xdr:to>
      <xdr:col>55</xdr:col>
      <xdr:colOff>50800</xdr:colOff>
      <xdr:row>107</xdr:row>
      <xdr:rowOff>12700</xdr:rowOff>
    </xdr:to>
    <xdr:sp macro="" textlink="">
      <xdr:nvSpPr>
        <xdr:cNvPr id="438" name="楕円 437"/>
        <xdr:cNvSpPr/>
      </xdr:nvSpPr>
      <xdr:spPr>
        <a:xfrm>
          <a:off x="9398000" y="17684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60977</xdr:rowOff>
    </xdr:from>
    <xdr:ext cx="469744" cy="259045"/>
    <xdr:sp macro="" textlink="">
      <xdr:nvSpPr>
        <xdr:cNvPr id="439" name="【市民会館】&#10;一人当たり面積該当値テキスト"/>
        <xdr:cNvSpPr txBox="1"/>
      </xdr:nvSpPr>
      <xdr:spPr>
        <a:xfrm>
          <a:off x="9467850"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76836</xdr:rowOff>
    </xdr:from>
    <xdr:to>
      <xdr:col>50</xdr:col>
      <xdr:colOff>165100</xdr:colOff>
      <xdr:row>107</xdr:row>
      <xdr:rowOff>6986</xdr:rowOff>
    </xdr:to>
    <xdr:sp macro="" textlink="">
      <xdr:nvSpPr>
        <xdr:cNvPr id="440" name="楕円 439"/>
        <xdr:cNvSpPr/>
      </xdr:nvSpPr>
      <xdr:spPr>
        <a:xfrm>
          <a:off x="86360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127636</xdr:rowOff>
    </xdr:from>
    <xdr:to>
      <xdr:col>55</xdr:col>
      <xdr:colOff>0</xdr:colOff>
      <xdr:row>106</xdr:row>
      <xdr:rowOff>133350</xdr:rowOff>
    </xdr:to>
    <xdr:cxnSp macro="">
      <xdr:nvCxnSpPr>
        <xdr:cNvPr id="441" name="直線コネクタ 440"/>
        <xdr:cNvCxnSpPr/>
      </xdr:nvCxnSpPr>
      <xdr:spPr>
        <a:xfrm>
          <a:off x="8686800" y="17729836"/>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76836</xdr:rowOff>
    </xdr:from>
    <xdr:to>
      <xdr:col>46</xdr:col>
      <xdr:colOff>38100</xdr:colOff>
      <xdr:row>107</xdr:row>
      <xdr:rowOff>6986</xdr:rowOff>
    </xdr:to>
    <xdr:sp macro="" textlink="">
      <xdr:nvSpPr>
        <xdr:cNvPr id="442" name="楕円 441"/>
        <xdr:cNvSpPr/>
      </xdr:nvSpPr>
      <xdr:spPr>
        <a:xfrm>
          <a:off x="7842250" y="17679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127636</xdr:rowOff>
    </xdr:from>
    <xdr:to>
      <xdr:col>50</xdr:col>
      <xdr:colOff>114300</xdr:colOff>
      <xdr:row>106</xdr:row>
      <xdr:rowOff>127636</xdr:rowOff>
    </xdr:to>
    <xdr:cxnSp macro="">
      <xdr:nvCxnSpPr>
        <xdr:cNvPr id="443" name="直線コネクタ 442"/>
        <xdr:cNvCxnSpPr/>
      </xdr:nvCxnSpPr>
      <xdr:spPr>
        <a:xfrm>
          <a:off x="7886700" y="1772983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44" name="楕円 443"/>
        <xdr:cNvSpPr/>
      </xdr:nvSpPr>
      <xdr:spPr>
        <a:xfrm>
          <a:off x="702945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127636</xdr:rowOff>
    </xdr:from>
    <xdr:to>
      <xdr:col>45</xdr:col>
      <xdr:colOff>177800</xdr:colOff>
      <xdr:row>106</xdr:row>
      <xdr:rowOff>127636</xdr:rowOff>
    </xdr:to>
    <xdr:cxnSp macro="">
      <xdr:nvCxnSpPr>
        <xdr:cNvPr id="445" name="直線コネクタ 444"/>
        <xdr:cNvCxnSpPr/>
      </xdr:nvCxnSpPr>
      <xdr:spPr>
        <a:xfrm>
          <a:off x="7080250" y="1772983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46" name="n_1aveValue【市民会館】&#10;一人当たり面積"/>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47" name="n_2aveValue【市民会館】&#10;一人当たり面積"/>
        <xdr:cNvSpPr txBox="1"/>
      </xdr:nvSpPr>
      <xdr:spPr>
        <a:xfrm>
          <a:off x="76772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48" name="n_3aveValue【市民会館】&#10;一人当たり面積"/>
        <xdr:cNvSpPr txBox="1"/>
      </xdr:nvSpPr>
      <xdr:spPr>
        <a:xfrm>
          <a:off x="6864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169563</xdr:rowOff>
    </xdr:from>
    <xdr:ext cx="469744" cy="259045"/>
    <xdr:sp macro="" textlink="">
      <xdr:nvSpPr>
        <xdr:cNvPr id="449" name="n_1mainValue【市民会館】&#10;一人当たり面積"/>
        <xdr:cNvSpPr txBox="1"/>
      </xdr:nvSpPr>
      <xdr:spPr>
        <a:xfrm>
          <a:off x="8458277" y="1777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169563</xdr:rowOff>
    </xdr:from>
    <xdr:ext cx="469744" cy="259045"/>
    <xdr:sp macro="" textlink="">
      <xdr:nvSpPr>
        <xdr:cNvPr id="450" name="n_2mainValue【市民会館】&#10;一人当たり面積"/>
        <xdr:cNvSpPr txBox="1"/>
      </xdr:nvSpPr>
      <xdr:spPr>
        <a:xfrm>
          <a:off x="7677227" y="1777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169563</xdr:rowOff>
    </xdr:from>
    <xdr:ext cx="469744" cy="259045"/>
    <xdr:sp macro="" textlink="">
      <xdr:nvSpPr>
        <xdr:cNvPr id="451" name="n_3mainValue【市民会館】&#10;一人当たり面積"/>
        <xdr:cNvSpPr txBox="1"/>
      </xdr:nvSpPr>
      <xdr:spPr>
        <a:xfrm>
          <a:off x="6864427" y="1777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2" name="テキスト ボックス 47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4" name="テキスト ボックス 47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6" name="直線コネクタ 475"/>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7"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78" name="直線コネクタ 477"/>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9"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0" name="直線コネクタ 479"/>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162577</xdr:rowOff>
    </xdr:from>
    <xdr:ext cx="405111" cy="259045"/>
    <xdr:sp macro="" textlink="">
      <xdr:nvSpPr>
        <xdr:cNvPr id="481" name="【一般廃棄物処理施設】&#10;有形固定資産減価償却率平均値テキスト"/>
        <xdr:cNvSpPr txBox="1"/>
      </xdr:nvSpPr>
      <xdr:spPr>
        <a:xfrm>
          <a:off x="14738350" y="578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2" name="フローチャート: 判断 481"/>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3" name="フローチャート: 判断 482"/>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84" name="フローチャート: 判断 483"/>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5" name="フローチャート: 判断 484"/>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143510</xdr:rowOff>
    </xdr:from>
    <xdr:to>
      <xdr:col>85</xdr:col>
      <xdr:colOff>177800</xdr:colOff>
      <xdr:row>40</xdr:row>
      <xdr:rowOff>73660</xdr:rowOff>
    </xdr:to>
    <xdr:sp macro="" textlink="">
      <xdr:nvSpPr>
        <xdr:cNvPr id="491" name="楕円 490"/>
        <xdr:cNvSpPr/>
      </xdr:nvSpPr>
      <xdr:spPr>
        <a:xfrm>
          <a:off x="14649450" y="65887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121937</xdr:rowOff>
    </xdr:from>
    <xdr:ext cx="405111" cy="259045"/>
    <xdr:sp macro="" textlink="">
      <xdr:nvSpPr>
        <xdr:cNvPr id="492" name="【一般廃棄物処理施設】&#10;有形固定資産減価償却率該当値テキスト"/>
        <xdr:cNvSpPr txBox="1"/>
      </xdr:nvSpPr>
      <xdr:spPr>
        <a:xfrm>
          <a:off x="14738350"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493" name="楕円 492"/>
        <xdr:cNvSpPr/>
      </xdr:nvSpPr>
      <xdr:spPr>
        <a:xfrm>
          <a:off x="13887450" y="6677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22860</xdr:rowOff>
    </xdr:from>
    <xdr:to>
      <xdr:col>85</xdr:col>
      <xdr:colOff>127000</xdr:colOff>
      <xdr:row>40</xdr:row>
      <xdr:rowOff>118110</xdr:rowOff>
    </xdr:to>
    <xdr:cxnSp macro="">
      <xdr:nvCxnSpPr>
        <xdr:cNvPr id="494" name="直線コネクタ 493"/>
        <xdr:cNvCxnSpPr/>
      </xdr:nvCxnSpPr>
      <xdr:spPr>
        <a:xfrm flipV="1">
          <a:off x="13938250" y="6633210"/>
          <a:ext cx="762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162560</xdr:rowOff>
    </xdr:from>
    <xdr:to>
      <xdr:col>76</xdr:col>
      <xdr:colOff>165100</xdr:colOff>
      <xdr:row>41</xdr:row>
      <xdr:rowOff>92710</xdr:rowOff>
    </xdr:to>
    <xdr:sp macro="" textlink="">
      <xdr:nvSpPr>
        <xdr:cNvPr id="495" name="楕円 494"/>
        <xdr:cNvSpPr/>
      </xdr:nvSpPr>
      <xdr:spPr>
        <a:xfrm>
          <a:off x="13093700" y="677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118110</xdr:rowOff>
    </xdr:from>
    <xdr:to>
      <xdr:col>81</xdr:col>
      <xdr:colOff>50800</xdr:colOff>
      <xdr:row>41</xdr:row>
      <xdr:rowOff>41910</xdr:rowOff>
    </xdr:to>
    <xdr:cxnSp macro="">
      <xdr:nvCxnSpPr>
        <xdr:cNvPr id="496" name="直線コネクタ 495"/>
        <xdr:cNvCxnSpPr/>
      </xdr:nvCxnSpPr>
      <xdr:spPr>
        <a:xfrm flipV="1">
          <a:off x="13144500" y="6728460"/>
          <a:ext cx="79375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124460</xdr:rowOff>
    </xdr:from>
    <xdr:to>
      <xdr:col>72</xdr:col>
      <xdr:colOff>38100</xdr:colOff>
      <xdr:row>42</xdr:row>
      <xdr:rowOff>54610</xdr:rowOff>
    </xdr:to>
    <xdr:sp macro="" textlink="">
      <xdr:nvSpPr>
        <xdr:cNvPr id="497" name="楕円 496"/>
        <xdr:cNvSpPr/>
      </xdr:nvSpPr>
      <xdr:spPr>
        <a:xfrm>
          <a:off x="12299950" y="6899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41910</xdr:rowOff>
    </xdr:from>
    <xdr:to>
      <xdr:col>76</xdr:col>
      <xdr:colOff>114300</xdr:colOff>
      <xdr:row>42</xdr:row>
      <xdr:rowOff>3810</xdr:rowOff>
    </xdr:to>
    <xdr:cxnSp macro="">
      <xdr:nvCxnSpPr>
        <xdr:cNvPr id="498" name="直線コネクタ 497"/>
        <xdr:cNvCxnSpPr/>
      </xdr:nvCxnSpPr>
      <xdr:spPr>
        <a:xfrm flipV="1">
          <a:off x="12344400" y="6817360"/>
          <a:ext cx="8001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33037</xdr:rowOff>
    </xdr:from>
    <xdr:ext cx="405111" cy="259045"/>
    <xdr:sp macro="" textlink="">
      <xdr:nvSpPr>
        <xdr:cNvPr id="499" name="n_1aveValue【一般廃棄物処理施設】&#10;有形固定資産減価償却率"/>
        <xdr:cNvSpPr txBox="1"/>
      </xdr:nvSpPr>
      <xdr:spPr>
        <a:xfrm>
          <a:off x="13742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500" name="n_2aveValue【一般廃棄物処理施設】&#10;有形固定資産減価償却率"/>
        <xdr:cNvSpPr txBox="1"/>
      </xdr:nvSpPr>
      <xdr:spPr>
        <a:xfrm>
          <a:off x="1296099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01"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502" name="n_1mainValue【一般廃棄物処理施設】&#10;有形固定資産減価償却率"/>
        <xdr:cNvSpPr txBox="1"/>
      </xdr:nvSpPr>
      <xdr:spPr>
        <a:xfrm>
          <a:off x="1374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83837</xdr:rowOff>
    </xdr:from>
    <xdr:ext cx="405111" cy="259045"/>
    <xdr:sp macro="" textlink="">
      <xdr:nvSpPr>
        <xdr:cNvPr id="503" name="n_2mainValue【一般廃棄物処理施設】&#10;有形固定資産減価償却率"/>
        <xdr:cNvSpPr txBox="1"/>
      </xdr:nvSpPr>
      <xdr:spPr>
        <a:xfrm>
          <a:off x="12960994" y="685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45737</xdr:rowOff>
    </xdr:from>
    <xdr:ext cx="405111" cy="259045"/>
    <xdr:sp macro="" textlink="">
      <xdr:nvSpPr>
        <xdr:cNvPr id="504" name="n_3mainValue【一般廃棄物処理施設】&#10;有形固定資産減価償却率"/>
        <xdr:cNvSpPr txBox="1"/>
      </xdr:nvSpPr>
      <xdr:spPr>
        <a:xfrm>
          <a:off x="12167244" y="698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5" name="テキスト ボックス 514"/>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7" name="テキスト ボックス 516"/>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9" name="テキスト ボックス 518"/>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1" name="テキスト ボックス 520"/>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3" name="テキスト ボックス 522"/>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5" name="テキスト ボックス 524"/>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29" name="直線コネクタ 528"/>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0"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1" name="直線コネクタ 530"/>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2"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3" name="直線コネクタ 532"/>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4" name="【一般廃棄物処理施設】&#10;一人当たり有形固定資産（償却資産）額平均値テキスト"/>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5" name="フローチャート: 判断 534"/>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6" name="フローチャート: 判断 535"/>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7" name="フローチャート: 判断 536"/>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38" name="フローチャート: 判断 537"/>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91999</xdr:rowOff>
    </xdr:from>
    <xdr:to>
      <xdr:col>116</xdr:col>
      <xdr:colOff>114300</xdr:colOff>
      <xdr:row>37</xdr:row>
      <xdr:rowOff>22149</xdr:rowOff>
    </xdr:to>
    <xdr:sp macro="" textlink="">
      <xdr:nvSpPr>
        <xdr:cNvPr id="544" name="楕円 543"/>
        <xdr:cNvSpPr/>
      </xdr:nvSpPr>
      <xdr:spPr>
        <a:xfrm>
          <a:off x="19900900" y="60419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114876</xdr:rowOff>
    </xdr:from>
    <xdr:ext cx="534377" cy="259045"/>
    <xdr:sp macro="" textlink="">
      <xdr:nvSpPr>
        <xdr:cNvPr id="545" name="【一般廃棄物処理施設】&#10;一人当たり有形固定資産（償却資産）額該当値テキスト"/>
        <xdr:cNvSpPr txBox="1"/>
      </xdr:nvSpPr>
      <xdr:spPr>
        <a:xfrm>
          <a:off x="19989800" y="58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89141</xdr:rowOff>
    </xdr:from>
    <xdr:to>
      <xdr:col>112</xdr:col>
      <xdr:colOff>38100</xdr:colOff>
      <xdr:row>37</xdr:row>
      <xdr:rowOff>19291</xdr:rowOff>
    </xdr:to>
    <xdr:sp macro="" textlink="">
      <xdr:nvSpPr>
        <xdr:cNvPr id="546" name="楕円 545"/>
        <xdr:cNvSpPr/>
      </xdr:nvSpPr>
      <xdr:spPr>
        <a:xfrm>
          <a:off x="19157950" y="60390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139941</xdr:rowOff>
    </xdr:from>
    <xdr:to>
      <xdr:col>116</xdr:col>
      <xdr:colOff>63500</xdr:colOff>
      <xdr:row>36</xdr:row>
      <xdr:rowOff>142799</xdr:rowOff>
    </xdr:to>
    <xdr:cxnSp macro="">
      <xdr:nvCxnSpPr>
        <xdr:cNvPr id="547" name="直線コネクタ 546"/>
        <xdr:cNvCxnSpPr/>
      </xdr:nvCxnSpPr>
      <xdr:spPr>
        <a:xfrm>
          <a:off x="19202400" y="6089891"/>
          <a:ext cx="7493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89065</xdr:rowOff>
    </xdr:from>
    <xdr:to>
      <xdr:col>107</xdr:col>
      <xdr:colOff>101600</xdr:colOff>
      <xdr:row>37</xdr:row>
      <xdr:rowOff>19215</xdr:rowOff>
    </xdr:to>
    <xdr:sp macro="" textlink="">
      <xdr:nvSpPr>
        <xdr:cNvPr id="548" name="楕円 547"/>
        <xdr:cNvSpPr/>
      </xdr:nvSpPr>
      <xdr:spPr>
        <a:xfrm>
          <a:off x="18345150" y="6039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139865</xdr:rowOff>
    </xdr:from>
    <xdr:to>
      <xdr:col>111</xdr:col>
      <xdr:colOff>177800</xdr:colOff>
      <xdr:row>36</xdr:row>
      <xdr:rowOff>139941</xdr:rowOff>
    </xdr:to>
    <xdr:cxnSp macro="">
      <xdr:nvCxnSpPr>
        <xdr:cNvPr id="549" name="直線コネクタ 548"/>
        <xdr:cNvCxnSpPr/>
      </xdr:nvCxnSpPr>
      <xdr:spPr>
        <a:xfrm>
          <a:off x="18395950" y="6089815"/>
          <a:ext cx="80645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93180</xdr:rowOff>
    </xdr:from>
    <xdr:to>
      <xdr:col>102</xdr:col>
      <xdr:colOff>165100</xdr:colOff>
      <xdr:row>37</xdr:row>
      <xdr:rowOff>23330</xdr:rowOff>
    </xdr:to>
    <xdr:sp macro="" textlink="">
      <xdr:nvSpPr>
        <xdr:cNvPr id="550" name="楕円 549"/>
        <xdr:cNvSpPr/>
      </xdr:nvSpPr>
      <xdr:spPr>
        <a:xfrm>
          <a:off x="17551400" y="6043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139865</xdr:rowOff>
    </xdr:from>
    <xdr:to>
      <xdr:col>107</xdr:col>
      <xdr:colOff>50800</xdr:colOff>
      <xdr:row>36</xdr:row>
      <xdr:rowOff>143980</xdr:rowOff>
    </xdr:to>
    <xdr:cxnSp macro="">
      <xdr:nvCxnSpPr>
        <xdr:cNvPr id="551" name="直線コネクタ 550"/>
        <xdr:cNvCxnSpPr/>
      </xdr:nvCxnSpPr>
      <xdr:spPr>
        <a:xfrm flipV="1">
          <a:off x="17602200" y="6089815"/>
          <a:ext cx="79375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2" name="n_1aveValue【一般廃棄物処理施設】&#10;一人当たり有形固定資産（償却資産）額"/>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3" name="n_2aveValue【一般廃棄物処理施設】&#10;一人当たり有形固定資産（償却資産）額"/>
        <xdr:cNvSpPr txBox="1"/>
      </xdr:nvSpPr>
      <xdr:spPr>
        <a:xfrm>
          <a:off x="181668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63187</xdr:rowOff>
    </xdr:from>
    <xdr:ext cx="534377" cy="259045"/>
    <xdr:sp macro="" textlink="">
      <xdr:nvSpPr>
        <xdr:cNvPr id="554" name="n_3aveValue【一般廃棄物処理施設】&#10;一人当たり有形固定資産（償却資産）額"/>
        <xdr:cNvSpPr txBox="1"/>
      </xdr:nvSpPr>
      <xdr:spPr>
        <a:xfrm>
          <a:off x="17354061" y="61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35818</xdr:rowOff>
    </xdr:from>
    <xdr:ext cx="534377" cy="259045"/>
    <xdr:sp macro="" textlink="">
      <xdr:nvSpPr>
        <xdr:cNvPr id="555" name="n_1mainValue【一般廃棄物処理施設】&#10;一人当たり有形固定資産（償却資産）額"/>
        <xdr:cNvSpPr txBox="1"/>
      </xdr:nvSpPr>
      <xdr:spPr>
        <a:xfrm>
          <a:off x="18947911" y="582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35742</xdr:rowOff>
    </xdr:from>
    <xdr:ext cx="534377" cy="259045"/>
    <xdr:sp macro="" textlink="">
      <xdr:nvSpPr>
        <xdr:cNvPr id="556" name="n_2mainValue【一般廃棄物処理施設】&#10;一人当たり有形固定資産（償却資産）額"/>
        <xdr:cNvSpPr txBox="1"/>
      </xdr:nvSpPr>
      <xdr:spPr>
        <a:xfrm>
          <a:off x="18166861" y="58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39857</xdr:rowOff>
    </xdr:from>
    <xdr:ext cx="534377" cy="259045"/>
    <xdr:sp macro="" textlink="">
      <xdr:nvSpPr>
        <xdr:cNvPr id="557" name="n_3mainValue【一般廃棄物処理施設】&#10;一人当たり有形固定資産（償却資産）額"/>
        <xdr:cNvSpPr txBox="1"/>
      </xdr:nvSpPr>
      <xdr:spPr>
        <a:xfrm>
          <a:off x="17354061" y="582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2" name="直線コネクタ 581"/>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3"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4" name="直線コネクタ 583"/>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5"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6" name="直線コネクタ 585"/>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154957</xdr:rowOff>
    </xdr:from>
    <xdr:ext cx="405111" cy="259045"/>
    <xdr:sp macro="" textlink="">
      <xdr:nvSpPr>
        <xdr:cNvPr id="587" name="【保健センター・保健所】&#10;有形固定資産減価償却率平均値テキスト"/>
        <xdr:cNvSpPr txBox="1"/>
      </xdr:nvSpPr>
      <xdr:spPr>
        <a:xfrm>
          <a:off x="1473835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88" name="フローチャート: 判断 587"/>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89" name="フローチャート: 判断 588"/>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0" name="フローチャート: 判断 589"/>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1" name="フローチャート: 判断 590"/>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105410</xdr:rowOff>
    </xdr:from>
    <xdr:to>
      <xdr:col>85</xdr:col>
      <xdr:colOff>177800</xdr:colOff>
      <xdr:row>63</xdr:row>
      <xdr:rowOff>35560</xdr:rowOff>
    </xdr:to>
    <xdr:sp macro="" textlink="">
      <xdr:nvSpPr>
        <xdr:cNvPr id="597" name="楕円 596"/>
        <xdr:cNvSpPr/>
      </xdr:nvSpPr>
      <xdr:spPr>
        <a:xfrm>
          <a:off x="14649450" y="103479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83837</xdr:rowOff>
    </xdr:from>
    <xdr:ext cx="405111" cy="259045"/>
    <xdr:sp macro="" textlink="">
      <xdr:nvSpPr>
        <xdr:cNvPr id="598" name="【保健センター・保健所】&#10;有形固定資産減価償却率該当値テキスト"/>
        <xdr:cNvSpPr txBox="1"/>
      </xdr:nvSpPr>
      <xdr:spPr>
        <a:xfrm>
          <a:off x="14738350" y="1032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10160</xdr:rowOff>
    </xdr:from>
    <xdr:to>
      <xdr:col>81</xdr:col>
      <xdr:colOff>101600</xdr:colOff>
      <xdr:row>63</xdr:row>
      <xdr:rowOff>111760</xdr:rowOff>
    </xdr:to>
    <xdr:sp macro="" textlink="">
      <xdr:nvSpPr>
        <xdr:cNvPr id="599" name="楕円 598"/>
        <xdr:cNvSpPr/>
      </xdr:nvSpPr>
      <xdr:spPr>
        <a:xfrm>
          <a:off x="1388745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156210</xdr:rowOff>
    </xdr:from>
    <xdr:to>
      <xdr:col>85</xdr:col>
      <xdr:colOff>127000</xdr:colOff>
      <xdr:row>63</xdr:row>
      <xdr:rowOff>60960</xdr:rowOff>
    </xdr:to>
    <xdr:cxnSp macro="">
      <xdr:nvCxnSpPr>
        <xdr:cNvPr id="600" name="直線コネクタ 599"/>
        <xdr:cNvCxnSpPr/>
      </xdr:nvCxnSpPr>
      <xdr:spPr>
        <a:xfrm flipV="1">
          <a:off x="13938250" y="10398760"/>
          <a:ext cx="762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86360</xdr:rowOff>
    </xdr:from>
    <xdr:to>
      <xdr:col>76</xdr:col>
      <xdr:colOff>165100</xdr:colOff>
      <xdr:row>64</xdr:row>
      <xdr:rowOff>16510</xdr:rowOff>
    </xdr:to>
    <xdr:sp macro="" textlink="">
      <xdr:nvSpPr>
        <xdr:cNvPr id="601" name="楕円 600"/>
        <xdr:cNvSpPr/>
      </xdr:nvSpPr>
      <xdr:spPr>
        <a:xfrm>
          <a:off x="13093700" y="10494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60960</xdr:rowOff>
    </xdr:from>
    <xdr:to>
      <xdr:col>81</xdr:col>
      <xdr:colOff>50800</xdr:colOff>
      <xdr:row>63</xdr:row>
      <xdr:rowOff>137160</xdr:rowOff>
    </xdr:to>
    <xdr:cxnSp macro="">
      <xdr:nvCxnSpPr>
        <xdr:cNvPr id="602" name="直線コネクタ 601"/>
        <xdr:cNvCxnSpPr/>
      </xdr:nvCxnSpPr>
      <xdr:spPr>
        <a:xfrm flipV="1">
          <a:off x="13144500" y="1046861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162560</xdr:rowOff>
    </xdr:from>
    <xdr:to>
      <xdr:col>72</xdr:col>
      <xdr:colOff>38100</xdr:colOff>
      <xdr:row>64</xdr:row>
      <xdr:rowOff>92710</xdr:rowOff>
    </xdr:to>
    <xdr:sp macro="" textlink="">
      <xdr:nvSpPr>
        <xdr:cNvPr id="603" name="楕円 602"/>
        <xdr:cNvSpPr/>
      </xdr:nvSpPr>
      <xdr:spPr>
        <a:xfrm>
          <a:off x="12299950" y="105702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137160</xdr:rowOff>
    </xdr:from>
    <xdr:to>
      <xdr:col>76</xdr:col>
      <xdr:colOff>114300</xdr:colOff>
      <xdr:row>64</xdr:row>
      <xdr:rowOff>41910</xdr:rowOff>
    </xdr:to>
    <xdr:cxnSp macro="">
      <xdr:nvCxnSpPr>
        <xdr:cNvPr id="604" name="直線コネクタ 603"/>
        <xdr:cNvCxnSpPr/>
      </xdr:nvCxnSpPr>
      <xdr:spPr>
        <a:xfrm flipV="1">
          <a:off x="12344400" y="10544810"/>
          <a:ext cx="8001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101617</xdr:rowOff>
    </xdr:from>
    <xdr:ext cx="405111" cy="259045"/>
    <xdr:sp macro="" textlink="">
      <xdr:nvSpPr>
        <xdr:cNvPr id="605" name="n_1aveValue【保健センター・保健所】&#10;有形固定資産減価償却率"/>
        <xdr:cNvSpPr txBox="1"/>
      </xdr:nvSpPr>
      <xdr:spPr>
        <a:xfrm>
          <a:off x="137420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606" name="n_2aveValue【保健センター・保健所】&#10;有形固定資産減価償却率"/>
        <xdr:cNvSpPr txBox="1"/>
      </xdr:nvSpPr>
      <xdr:spPr>
        <a:xfrm>
          <a:off x="1296099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07"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102887</xdr:rowOff>
    </xdr:from>
    <xdr:ext cx="405111" cy="259045"/>
    <xdr:sp macro="" textlink="">
      <xdr:nvSpPr>
        <xdr:cNvPr id="608" name="n_1mainValue【保健センター・保健所】&#10;有形固定資産減価償却率"/>
        <xdr:cNvSpPr txBox="1"/>
      </xdr:nvSpPr>
      <xdr:spPr>
        <a:xfrm>
          <a:off x="13742044" y="1051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7637</xdr:rowOff>
    </xdr:from>
    <xdr:ext cx="405111" cy="259045"/>
    <xdr:sp macro="" textlink="">
      <xdr:nvSpPr>
        <xdr:cNvPr id="609" name="n_2mainValue【保健センター・保健所】&#10;有形固定資産減価償却率"/>
        <xdr:cNvSpPr txBox="1"/>
      </xdr:nvSpPr>
      <xdr:spPr>
        <a:xfrm>
          <a:off x="1296099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83837</xdr:rowOff>
    </xdr:from>
    <xdr:ext cx="405111" cy="259045"/>
    <xdr:sp macro="" textlink="">
      <xdr:nvSpPr>
        <xdr:cNvPr id="610" name="n_3mainValue【保健センター・保健所】&#10;有形固定資産減価償却率"/>
        <xdr:cNvSpPr txBox="1"/>
      </xdr:nvSpPr>
      <xdr:spPr>
        <a:xfrm>
          <a:off x="121672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4" name="直線コネクタ 633"/>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5"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6" name="直線コネクタ 635"/>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7"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38" name="直線コネクタ 637"/>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39"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0" name="フローチャート: 判断 639"/>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1" name="フローチャート: 判断 640"/>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2" name="フローチャート: 判断 641"/>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3" name="フローチャート: 判断 642"/>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9" name="楕円 648"/>
        <xdr:cNvSpPr/>
      </xdr:nvSpPr>
      <xdr:spPr>
        <a:xfrm>
          <a:off x="199009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50" name="【保健センター・保健所】&#10;一人当たり面積該当値テキスト"/>
        <xdr:cNvSpPr txBox="1"/>
      </xdr:nvSpPr>
      <xdr:spPr>
        <a:xfrm>
          <a:off x="19989800"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51" name="楕円 650"/>
        <xdr:cNvSpPr/>
      </xdr:nvSpPr>
      <xdr:spPr>
        <a:xfrm>
          <a:off x="19157950" y="1008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52" name="直線コネクタ 651"/>
        <xdr:cNvCxnSpPr/>
      </xdr:nvCxnSpPr>
      <xdr:spPr>
        <a:xfrm>
          <a:off x="19202400" y="10134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53" name="楕円 652"/>
        <xdr:cNvSpPr/>
      </xdr:nvSpPr>
      <xdr:spPr>
        <a:xfrm>
          <a:off x="1834515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54" name="直線コネクタ 653"/>
        <xdr:cNvCxnSpPr/>
      </xdr:nvCxnSpPr>
      <xdr:spPr>
        <a:xfrm>
          <a:off x="18395950" y="10134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5" name="楕円 654"/>
        <xdr:cNvSpPr/>
      </xdr:nvSpPr>
      <xdr:spPr>
        <a:xfrm>
          <a:off x="175514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656" name="直線コネクタ 655"/>
        <xdr:cNvCxnSpPr/>
      </xdr:nvCxnSpPr>
      <xdr:spPr>
        <a:xfrm>
          <a:off x="17602200" y="10134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57" name="n_1aveValue【保健センター・保健所】&#10;一人当たり面積"/>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8" name="n_2aveValue【保健センター・保健所】&#10;一人当たり面積"/>
        <xdr:cNvSpPr txBox="1"/>
      </xdr:nvSpPr>
      <xdr:spPr>
        <a:xfrm>
          <a:off x="18180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59" name="n_3aveValue【保健センター・保健所】&#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60" name="n_1mainValue【保健センター・保健所】&#10;一人当たり面積"/>
        <xdr:cNvSpPr txBox="1"/>
      </xdr:nvSpPr>
      <xdr:spPr>
        <a:xfrm>
          <a:off x="189802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61" name="n_2mainValue【保健センター・保健所】&#10;一人当たり面積"/>
        <xdr:cNvSpPr txBox="1"/>
      </xdr:nvSpPr>
      <xdr:spPr>
        <a:xfrm>
          <a:off x="181801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62" name="n_3mainValue【保健センター・保健所】&#10;一人当たり面積"/>
        <xdr:cNvSpPr txBox="1"/>
      </xdr:nvSpPr>
      <xdr:spPr>
        <a:xfrm>
          <a:off x="1738637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3" name="テキスト ボックス 67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4" name="直線コネクタ 67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5" name="テキスト ボックス 674"/>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6" name="直線コネクタ 67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7" name="テキスト ボックス 67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8" name="直線コネクタ 67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9" name="テキスト ボックス 67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0" name="直線コネクタ 67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1" name="テキスト ボックス 68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2" name="直線コネクタ 68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3" name="テキスト ボックス 682"/>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5" name="テキスト ボックス 684"/>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7" name="直線コネクタ 686"/>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88"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89" name="直線コネクタ 688"/>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0"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1" name="直線コネクタ 690"/>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92" name="【消防施設】&#10;有形固定資産減価償却率平均値テキスト"/>
        <xdr:cNvSpPr txBox="1"/>
      </xdr:nvSpPr>
      <xdr:spPr>
        <a:xfrm>
          <a:off x="14738350" y="13232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3" name="フローチャート: 判断 692"/>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4" name="フローチャート: 判断 693"/>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5" name="フローチャート: 判断 694"/>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6" name="フローチャート: 判断 695"/>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702" name="楕円 701"/>
        <xdr:cNvSpPr/>
      </xdr:nvSpPr>
      <xdr:spPr>
        <a:xfrm>
          <a:off x="14649450" y="138849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703" name="【消防施設】&#10;有形固定資産減価償却率該当値テキスト"/>
        <xdr:cNvSpPr txBox="1"/>
      </xdr:nvSpPr>
      <xdr:spPr>
        <a:xfrm>
          <a:off x="14738350"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93980</xdr:rowOff>
    </xdr:from>
    <xdr:to>
      <xdr:col>81</xdr:col>
      <xdr:colOff>101600</xdr:colOff>
      <xdr:row>84</xdr:row>
      <xdr:rowOff>24130</xdr:rowOff>
    </xdr:to>
    <xdr:sp macro="" textlink="">
      <xdr:nvSpPr>
        <xdr:cNvPr id="704" name="楕円 703"/>
        <xdr:cNvSpPr/>
      </xdr:nvSpPr>
      <xdr:spPr>
        <a:xfrm>
          <a:off x="13887450" y="13803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144780</xdr:rowOff>
    </xdr:from>
    <xdr:to>
      <xdr:col>85</xdr:col>
      <xdr:colOff>127000</xdr:colOff>
      <xdr:row>84</xdr:row>
      <xdr:rowOff>60961</xdr:rowOff>
    </xdr:to>
    <xdr:cxnSp macro="">
      <xdr:nvCxnSpPr>
        <xdr:cNvPr id="705" name="直線コネクタ 704"/>
        <xdr:cNvCxnSpPr/>
      </xdr:nvCxnSpPr>
      <xdr:spPr>
        <a:xfrm>
          <a:off x="13938250" y="13854430"/>
          <a:ext cx="762000" cy="8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706" name="楕円 705"/>
        <xdr:cNvSpPr/>
      </xdr:nvSpPr>
      <xdr:spPr>
        <a:xfrm>
          <a:off x="13093700" y="13822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144780</xdr:rowOff>
    </xdr:from>
    <xdr:to>
      <xdr:col>81</xdr:col>
      <xdr:colOff>50800</xdr:colOff>
      <xdr:row>83</xdr:row>
      <xdr:rowOff>163830</xdr:rowOff>
    </xdr:to>
    <xdr:cxnSp macro="">
      <xdr:nvCxnSpPr>
        <xdr:cNvPr id="707" name="直線コネクタ 706"/>
        <xdr:cNvCxnSpPr/>
      </xdr:nvCxnSpPr>
      <xdr:spPr>
        <a:xfrm flipV="1">
          <a:off x="13144500" y="1385443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708" name="楕円 707"/>
        <xdr:cNvSpPr/>
      </xdr:nvSpPr>
      <xdr:spPr>
        <a:xfrm>
          <a:off x="12299950" y="1386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163830</xdr:rowOff>
    </xdr:from>
    <xdr:to>
      <xdr:col>76</xdr:col>
      <xdr:colOff>114300</xdr:colOff>
      <xdr:row>84</xdr:row>
      <xdr:rowOff>38100</xdr:rowOff>
    </xdr:to>
    <xdr:cxnSp macro="">
      <xdr:nvCxnSpPr>
        <xdr:cNvPr id="709" name="直線コネクタ 708"/>
        <xdr:cNvCxnSpPr/>
      </xdr:nvCxnSpPr>
      <xdr:spPr>
        <a:xfrm flipV="1">
          <a:off x="12344400" y="13873480"/>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143527</xdr:rowOff>
    </xdr:from>
    <xdr:ext cx="405111" cy="259045"/>
    <xdr:sp macro="" textlink="">
      <xdr:nvSpPr>
        <xdr:cNvPr id="710" name="n_1aveValue【消防施設】&#10;有形固定資産減価償却率"/>
        <xdr:cNvSpPr txBox="1"/>
      </xdr:nvSpPr>
      <xdr:spPr>
        <a:xfrm>
          <a:off x="13742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11" name="n_2aveValue【消防施設】&#10;有形固定資産減価償却率"/>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86377</xdr:rowOff>
    </xdr:from>
    <xdr:ext cx="405111" cy="259045"/>
    <xdr:sp macro="" textlink="">
      <xdr:nvSpPr>
        <xdr:cNvPr id="712" name="n_3aveValue【消防施設】&#10;有形固定資産減価償却率"/>
        <xdr:cNvSpPr txBox="1"/>
      </xdr:nvSpPr>
      <xdr:spPr>
        <a:xfrm>
          <a:off x="121672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15257</xdr:rowOff>
    </xdr:from>
    <xdr:ext cx="405111" cy="259045"/>
    <xdr:sp macro="" textlink="">
      <xdr:nvSpPr>
        <xdr:cNvPr id="713" name="n_1mainValue【消防施設】&#10;有形固定資産減価償却率"/>
        <xdr:cNvSpPr txBox="1"/>
      </xdr:nvSpPr>
      <xdr:spPr>
        <a:xfrm>
          <a:off x="1374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714" name="n_2mainValue【消防施設】&#10;有形固定資産減価償却率"/>
        <xdr:cNvSpPr txBox="1"/>
      </xdr:nvSpPr>
      <xdr:spPr>
        <a:xfrm>
          <a:off x="1296099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715" name="n_3mainValue【消防施設】&#10;有形固定資産減価償却率"/>
        <xdr:cNvSpPr txBox="1"/>
      </xdr:nvSpPr>
      <xdr:spPr>
        <a:xfrm>
          <a:off x="121672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6" name="テキスト ボックス 725"/>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0" name="直線コネクタ 739"/>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1"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2" name="直線コネクタ 741"/>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3"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4" name="直線コネクタ 743"/>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45" name="【消防施設】&#10;一人当たり面積平均値テキスト"/>
        <xdr:cNvSpPr txBox="1"/>
      </xdr:nvSpPr>
      <xdr:spPr>
        <a:xfrm>
          <a:off x="19989800" y="1331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6" name="フローチャート: 判断 745"/>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7" name="フローチャート: 判断 746"/>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48" name="フローチャート: 判断 747"/>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49" name="フローチャート: 判断 748"/>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55" name="楕円 754"/>
        <xdr:cNvSpPr/>
      </xdr:nvSpPr>
      <xdr:spPr>
        <a:xfrm>
          <a:off x="199009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137177</xdr:rowOff>
    </xdr:from>
    <xdr:ext cx="469744" cy="259045"/>
    <xdr:sp macro="" textlink="">
      <xdr:nvSpPr>
        <xdr:cNvPr id="756" name="【消防施設】&#10;一人当たり面積該当値テキスト"/>
        <xdr:cNvSpPr txBox="1"/>
      </xdr:nvSpPr>
      <xdr:spPr>
        <a:xfrm>
          <a:off x="199898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57" name="楕円 756"/>
        <xdr:cNvSpPr/>
      </xdr:nvSpPr>
      <xdr:spPr>
        <a:xfrm>
          <a:off x="19157950" y="13646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152400</xdr:rowOff>
    </xdr:to>
    <xdr:cxnSp macro="">
      <xdr:nvCxnSpPr>
        <xdr:cNvPr id="758" name="直線コネクタ 757"/>
        <xdr:cNvCxnSpPr/>
      </xdr:nvCxnSpPr>
      <xdr:spPr>
        <a:xfrm flipV="1">
          <a:off x="19202400" y="13582650"/>
          <a:ext cx="7493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59" name="楕円 758"/>
        <xdr:cNvSpPr/>
      </xdr:nvSpPr>
      <xdr:spPr>
        <a:xfrm>
          <a:off x="1834515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760" name="直線コネクタ 759"/>
        <xdr:cNvCxnSpPr/>
      </xdr:nvCxnSpPr>
      <xdr:spPr>
        <a:xfrm>
          <a:off x="18395950" y="13696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61" name="楕円 760"/>
        <xdr:cNvSpPr/>
      </xdr:nvSpPr>
      <xdr:spPr>
        <a:xfrm>
          <a:off x="1755140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762" name="直線コネクタ 761"/>
        <xdr:cNvCxnSpPr/>
      </xdr:nvCxnSpPr>
      <xdr:spPr>
        <a:xfrm>
          <a:off x="17602200" y="13696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763" name="n_1aveValue【消防施設】&#10;一人当たり面積"/>
        <xdr:cNvSpPr txBox="1"/>
      </xdr:nvSpPr>
      <xdr:spPr>
        <a:xfrm>
          <a:off x="18980227"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64" name="n_2aveValue【消防施設】&#10;一人当たり面積"/>
        <xdr:cNvSpPr txBox="1"/>
      </xdr:nvSpPr>
      <xdr:spPr>
        <a:xfrm>
          <a:off x="181801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65" name="n_3aveValue【消防施設】&#10;一人当たり面積"/>
        <xdr:cNvSpPr txBox="1"/>
      </xdr:nvSpPr>
      <xdr:spPr>
        <a:xfrm>
          <a:off x="173863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22877</xdr:rowOff>
    </xdr:from>
    <xdr:ext cx="469744" cy="259045"/>
    <xdr:sp macro="" textlink="">
      <xdr:nvSpPr>
        <xdr:cNvPr id="766" name="n_1mainValue【消防施設】&#10;一人当たり面積"/>
        <xdr:cNvSpPr txBox="1"/>
      </xdr:nvSpPr>
      <xdr:spPr>
        <a:xfrm>
          <a:off x="189802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67" name="n_2mainValue【消防施設】&#10;一人当たり面積"/>
        <xdr:cNvSpPr txBox="1"/>
      </xdr:nvSpPr>
      <xdr:spPr>
        <a:xfrm>
          <a:off x="181801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68" name="n_3mainValue【消防施設】&#10;一人当たり面積"/>
        <xdr:cNvSpPr txBox="1"/>
      </xdr:nvSpPr>
      <xdr:spPr>
        <a:xfrm>
          <a:off x="1738637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9" name="テキスト ボックス 778"/>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0" name="直線コネクタ 779"/>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1" name="テキスト ボックス 780"/>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2" name="直線コネクタ 781"/>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3" name="テキスト ボックス 782"/>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4" name="直線コネクタ 783"/>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5" name="テキスト ボックス 784"/>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6" name="直線コネクタ 785"/>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7" name="テキスト ボックス 786"/>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89" name="テキスト ボックス 788"/>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1" name="直線コネクタ 790"/>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2"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3" name="直線コネクタ 792"/>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4"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5" name="直線コネクタ 794"/>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96" name="【庁舎】&#10;有形固定資産減価償却率平均値テキスト"/>
        <xdr:cNvSpPr txBox="1"/>
      </xdr:nvSpPr>
      <xdr:spPr>
        <a:xfrm>
          <a:off x="14738350" y="1709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7" name="フローチャート: 判断 796"/>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98" name="フローチャート: 判断 797"/>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799" name="フローチャート: 判断 798"/>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0" name="フローチャート: 判断 799"/>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39115</xdr:rowOff>
    </xdr:from>
    <xdr:to>
      <xdr:col>85</xdr:col>
      <xdr:colOff>177800</xdr:colOff>
      <xdr:row>108</xdr:row>
      <xdr:rowOff>140715</xdr:rowOff>
    </xdr:to>
    <xdr:sp macro="" textlink="">
      <xdr:nvSpPr>
        <xdr:cNvPr id="806" name="楕円 805"/>
        <xdr:cNvSpPr/>
      </xdr:nvSpPr>
      <xdr:spPr>
        <a:xfrm>
          <a:off x="14649450" y="179842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125492</xdr:rowOff>
    </xdr:from>
    <xdr:ext cx="405111" cy="259045"/>
    <xdr:sp macro="" textlink="">
      <xdr:nvSpPr>
        <xdr:cNvPr id="807" name="【庁舎】&#10;有形固定資産減価償却率該当値テキスト"/>
        <xdr:cNvSpPr txBox="1"/>
      </xdr:nvSpPr>
      <xdr:spPr>
        <a:xfrm>
          <a:off x="14738350" y="1789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39115</xdr:rowOff>
    </xdr:from>
    <xdr:to>
      <xdr:col>81</xdr:col>
      <xdr:colOff>101600</xdr:colOff>
      <xdr:row>104</xdr:row>
      <xdr:rowOff>140715</xdr:rowOff>
    </xdr:to>
    <xdr:sp macro="" textlink="">
      <xdr:nvSpPr>
        <xdr:cNvPr id="808" name="楕円 807"/>
        <xdr:cNvSpPr/>
      </xdr:nvSpPr>
      <xdr:spPr>
        <a:xfrm>
          <a:off x="1388745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89915</xdr:rowOff>
    </xdr:from>
    <xdr:to>
      <xdr:col>85</xdr:col>
      <xdr:colOff>127000</xdr:colOff>
      <xdr:row>108</xdr:row>
      <xdr:rowOff>89915</xdr:rowOff>
    </xdr:to>
    <xdr:cxnSp macro="">
      <xdr:nvCxnSpPr>
        <xdr:cNvPr id="809" name="直線コネクタ 808"/>
        <xdr:cNvCxnSpPr/>
      </xdr:nvCxnSpPr>
      <xdr:spPr>
        <a:xfrm>
          <a:off x="13938250" y="17349215"/>
          <a:ext cx="762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121413</xdr:rowOff>
    </xdr:from>
    <xdr:to>
      <xdr:col>76</xdr:col>
      <xdr:colOff>165100</xdr:colOff>
      <xdr:row>105</xdr:row>
      <xdr:rowOff>51563</xdr:rowOff>
    </xdr:to>
    <xdr:sp macro="" textlink="">
      <xdr:nvSpPr>
        <xdr:cNvPr id="810" name="楕円 809"/>
        <xdr:cNvSpPr/>
      </xdr:nvSpPr>
      <xdr:spPr>
        <a:xfrm>
          <a:off x="130937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89915</xdr:rowOff>
    </xdr:from>
    <xdr:to>
      <xdr:col>81</xdr:col>
      <xdr:colOff>50800</xdr:colOff>
      <xdr:row>105</xdr:row>
      <xdr:rowOff>763</xdr:rowOff>
    </xdr:to>
    <xdr:cxnSp macro="">
      <xdr:nvCxnSpPr>
        <xdr:cNvPr id="811" name="直線コネクタ 810"/>
        <xdr:cNvCxnSpPr/>
      </xdr:nvCxnSpPr>
      <xdr:spPr>
        <a:xfrm flipV="1">
          <a:off x="13144500" y="17349215"/>
          <a:ext cx="79375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812" name="楕円 811"/>
        <xdr:cNvSpPr/>
      </xdr:nvSpPr>
      <xdr:spPr>
        <a:xfrm>
          <a:off x="12299950" y="17399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763</xdr:rowOff>
    </xdr:from>
    <xdr:to>
      <xdr:col>76</xdr:col>
      <xdr:colOff>114300</xdr:colOff>
      <xdr:row>105</xdr:row>
      <xdr:rowOff>19050</xdr:rowOff>
    </xdr:to>
    <xdr:cxnSp macro="">
      <xdr:nvCxnSpPr>
        <xdr:cNvPr id="813" name="直線コネクタ 812"/>
        <xdr:cNvCxnSpPr/>
      </xdr:nvCxnSpPr>
      <xdr:spPr>
        <a:xfrm flipV="1">
          <a:off x="12344400" y="17431513"/>
          <a:ext cx="8001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814" name="n_1aveValue【庁舎】&#10;有形固定資産減価償却率"/>
        <xdr:cNvSpPr txBox="1"/>
      </xdr:nvSpPr>
      <xdr:spPr>
        <a:xfrm>
          <a:off x="137420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54373</xdr:rowOff>
    </xdr:from>
    <xdr:ext cx="405111" cy="259045"/>
    <xdr:sp macro="" textlink="">
      <xdr:nvSpPr>
        <xdr:cNvPr id="815" name="n_2aveValue【庁舎】&#10;有形固定資産減価償却率"/>
        <xdr:cNvSpPr txBox="1"/>
      </xdr:nvSpPr>
      <xdr:spPr>
        <a:xfrm>
          <a:off x="1296099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16"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131842</xdr:rowOff>
    </xdr:from>
    <xdr:ext cx="405111" cy="259045"/>
    <xdr:sp macro="" textlink="">
      <xdr:nvSpPr>
        <xdr:cNvPr id="817" name="n_1mainValue【庁舎】&#10;有形固定資産減価償却率"/>
        <xdr:cNvSpPr txBox="1"/>
      </xdr:nvSpPr>
      <xdr:spPr>
        <a:xfrm>
          <a:off x="13742044" y="1739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42690</xdr:rowOff>
    </xdr:from>
    <xdr:ext cx="405111" cy="259045"/>
    <xdr:sp macro="" textlink="">
      <xdr:nvSpPr>
        <xdr:cNvPr id="818" name="n_2mainValue【庁舎】&#10;有形固定資産減価償却率"/>
        <xdr:cNvSpPr txBox="1"/>
      </xdr:nvSpPr>
      <xdr:spPr>
        <a:xfrm>
          <a:off x="12960994" y="1747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819" name="n_3mainValue【庁舎】&#10;有形固定資産減価償却率"/>
        <xdr:cNvSpPr txBox="1"/>
      </xdr:nvSpPr>
      <xdr:spPr>
        <a:xfrm>
          <a:off x="121672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0" name="テキスト ボックス 829"/>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1" name="直線コネクタ 830"/>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2" name="テキスト ボックス 831"/>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3" name="直線コネクタ 832"/>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4" name="テキスト ボックス 833"/>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5" name="直線コネクタ 834"/>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6" name="テキスト ボックス 835"/>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7" name="直線コネクタ 836"/>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8" name="テキスト ボックス 837"/>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39" name="直線コネクタ 838"/>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0" name="テキスト ボックス 839"/>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1" name="直線コネクタ 840"/>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2" name="テキスト ボックス 841"/>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3" name="直線コネクタ 842"/>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4" name="テキスト ボックス 843"/>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48" name="直線コネクタ 847"/>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49"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0" name="直線コネクタ 849"/>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1"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2" name="直線コネクタ 851"/>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53" name="【庁舎】&#10;一人当たり面積平均値テキスト"/>
        <xdr:cNvSpPr txBox="1"/>
      </xdr:nvSpPr>
      <xdr:spPr>
        <a:xfrm>
          <a:off x="1998980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4" name="フローチャート: 判断 853"/>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5" name="フローチャート: 判断 854"/>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6" name="フローチャート: 判断 855"/>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7" name="フローチャート: 判断 856"/>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8" name="テキスト ボックス 85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9" name="テキスト ボックス 85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0" name="テキスト ボックス 85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1" name="テキスト ボックス 86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2" name="テキスト ボックス 86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168275</xdr:rowOff>
    </xdr:from>
    <xdr:to>
      <xdr:col>116</xdr:col>
      <xdr:colOff>114300</xdr:colOff>
      <xdr:row>107</xdr:row>
      <xdr:rowOff>98425</xdr:rowOff>
    </xdr:to>
    <xdr:sp macro="" textlink="">
      <xdr:nvSpPr>
        <xdr:cNvPr id="863" name="楕円 862"/>
        <xdr:cNvSpPr/>
      </xdr:nvSpPr>
      <xdr:spPr>
        <a:xfrm>
          <a:off x="199009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146702</xdr:rowOff>
    </xdr:from>
    <xdr:ext cx="469744" cy="259045"/>
    <xdr:sp macro="" textlink="">
      <xdr:nvSpPr>
        <xdr:cNvPr id="864" name="【庁舎】&#10;一人当たり面積該当値テキスト"/>
        <xdr:cNvSpPr txBox="1"/>
      </xdr:nvSpPr>
      <xdr:spPr>
        <a:xfrm>
          <a:off x="19989800" y="177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139700</xdr:rowOff>
    </xdr:from>
    <xdr:to>
      <xdr:col>112</xdr:col>
      <xdr:colOff>38100</xdr:colOff>
      <xdr:row>108</xdr:row>
      <xdr:rowOff>69850</xdr:rowOff>
    </xdr:to>
    <xdr:sp macro="" textlink="">
      <xdr:nvSpPr>
        <xdr:cNvPr id="865" name="楕円 864"/>
        <xdr:cNvSpPr/>
      </xdr:nvSpPr>
      <xdr:spPr>
        <a:xfrm>
          <a:off x="19157950" y="1791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47625</xdr:rowOff>
    </xdr:from>
    <xdr:to>
      <xdr:col>116</xdr:col>
      <xdr:colOff>63500</xdr:colOff>
      <xdr:row>108</xdr:row>
      <xdr:rowOff>19050</xdr:rowOff>
    </xdr:to>
    <xdr:cxnSp macro="">
      <xdr:nvCxnSpPr>
        <xdr:cNvPr id="866" name="直線コネクタ 865"/>
        <xdr:cNvCxnSpPr/>
      </xdr:nvCxnSpPr>
      <xdr:spPr>
        <a:xfrm flipV="1">
          <a:off x="19202400" y="17821275"/>
          <a:ext cx="7493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130175</xdr:rowOff>
    </xdr:from>
    <xdr:to>
      <xdr:col>107</xdr:col>
      <xdr:colOff>101600</xdr:colOff>
      <xdr:row>108</xdr:row>
      <xdr:rowOff>60325</xdr:rowOff>
    </xdr:to>
    <xdr:sp macro="" textlink="">
      <xdr:nvSpPr>
        <xdr:cNvPr id="867" name="楕円 866"/>
        <xdr:cNvSpPr/>
      </xdr:nvSpPr>
      <xdr:spPr>
        <a:xfrm>
          <a:off x="1834515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9525</xdr:rowOff>
    </xdr:from>
    <xdr:to>
      <xdr:col>111</xdr:col>
      <xdr:colOff>177800</xdr:colOff>
      <xdr:row>108</xdr:row>
      <xdr:rowOff>19050</xdr:rowOff>
    </xdr:to>
    <xdr:cxnSp macro="">
      <xdr:nvCxnSpPr>
        <xdr:cNvPr id="868" name="直線コネクタ 867"/>
        <xdr:cNvCxnSpPr/>
      </xdr:nvCxnSpPr>
      <xdr:spPr>
        <a:xfrm>
          <a:off x="18395950" y="17954625"/>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139700</xdr:rowOff>
    </xdr:from>
    <xdr:to>
      <xdr:col>102</xdr:col>
      <xdr:colOff>165100</xdr:colOff>
      <xdr:row>108</xdr:row>
      <xdr:rowOff>69850</xdr:rowOff>
    </xdr:to>
    <xdr:sp macro="" textlink="">
      <xdr:nvSpPr>
        <xdr:cNvPr id="869" name="楕円 868"/>
        <xdr:cNvSpPr/>
      </xdr:nvSpPr>
      <xdr:spPr>
        <a:xfrm>
          <a:off x="175514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9525</xdr:rowOff>
    </xdr:from>
    <xdr:to>
      <xdr:col>107</xdr:col>
      <xdr:colOff>50800</xdr:colOff>
      <xdr:row>108</xdr:row>
      <xdr:rowOff>19050</xdr:rowOff>
    </xdr:to>
    <xdr:cxnSp macro="">
      <xdr:nvCxnSpPr>
        <xdr:cNvPr id="870" name="直線コネクタ 869"/>
        <xdr:cNvCxnSpPr/>
      </xdr:nvCxnSpPr>
      <xdr:spPr>
        <a:xfrm flipV="1">
          <a:off x="17602200" y="17954625"/>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19702</xdr:rowOff>
    </xdr:from>
    <xdr:ext cx="469744" cy="259045"/>
    <xdr:sp macro="" textlink="">
      <xdr:nvSpPr>
        <xdr:cNvPr id="871" name="n_1aveValue【庁舎】&#10;一人当たり面積"/>
        <xdr:cNvSpPr txBox="1"/>
      </xdr:nvSpPr>
      <xdr:spPr>
        <a:xfrm>
          <a:off x="189802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76852</xdr:rowOff>
    </xdr:from>
    <xdr:ext cx="469744" cy="259045"/>
    <xdr:sp macro="" textlink="">
      <xdr:nvSpPr>
        <xdr:cNvPr id="872" name="n_2aveValue【庁舎】&#10;一人当たり面積"/>
        <xdr:cNvSpPr txBox="1"/>
      </xdr:nvSpPr>
      <xdr:spPr>
        <a:xfrm>
          <a:off x="18180127" y="1733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73" name="n_3aveValue【庁舎】&#10;一人当たり面積"/>
        <xdr:cNvSpPr txBox="1"/>
      </xdr:nvSpPr>
      <xdr:spPr>
        <a:xfrm>
          <a:off x="1738637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60977</xdr:rowOff>
    </xdr:from>
    <xdr:ext cx="469744" cy="259045"/>
    <xdr:sp macro="" textlink="">
      <xdr:nvSpPr>
        <xdr:cNvPr id="874" name="n_1mainValue【庁舎】&#10;一人当たり面積"/>
        <xdr:cNvSpPr txBox="1"/>
      </xdr:nvSpPr>
      <xdr:spPr>
        <a:xfrm>
          <a:off x="189802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51452</xdr:rowOff>
    </xdr:from>
    <xdr:ext cx="469744" cy="259045"/>
    <xdr:sp macro="" textlink="">
      <xdr:nvSpPr>
        <xdr:cNvPr id="875" name="n_2mainValue【庁舎】&#10;一人当たり面積"/>
        <xdr:cNvSpPr txBox="1"/>
      </xdr:nvSpPr>
      <xdr:spPr>
        <a:xfrm>
          <a:off x="18180127" y="1799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60977</xdr:rowOff>
    </xdr:from>
    <xdr:ext cx="469744" cy="259045"/>
    <xdr:sp macro="" textlink="">
      <xdr:nvSpPr>
        <xdr:cNvPr id="876" name="n_3mainValue【庁舎】&#10;一人当たり面積"/>
        <xdr:cNvSpPr txBox="1"/>
      </xdr:nvSpPr>
      <xdr:spPr>
        <a:xfrm>
          <a:off x="1738637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が政令指定都市に移行した平成１５年度以降に整備が進んだ図書館、保健センター・保健所、消防施設等については、有形固定資産減価償却率が低い状況であり、引き続き予防保全工事を通じた施設の長寿命化に取り組む必要がある。</a:t>
          </a:r>
        </a:p>
        <a:p>
          <a:r>
            <a:rPr kumimoji="1" lang="ja-JP" altLang="en-US" sz="1300">
              <a:latin typeface="ＭＳ Ｐゴシック" panose="020B0600070205080204" pitchFamily="50" charset="-128"/>
              <a:ea typeface="ＭＳ Ｐゴシック" panose="020B0600070205080204" pitchFamily="50" charset="-128"/>
            </a:rPr>
            <a:t>　なお、有形固定資産償却率の高い市民会館については、現在、２施設の移転整備を進めているところである。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1,302,256
1,277,532
217.43
544,752,975
538,153,498
1,477,679
299,298,216
458,122,164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市民の所得水準が高く、類似団体平均を上回る税収があるため、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となっており、近年横ばい傾向となっている。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単年度の算定結果では、平成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と安定的に推移しており、引き続き、税の徴収強化等により歳入の確保に努める。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13970</xdr:rowOff>
    </xdr:from>
    <xdr:to>
      <xdr:col>23</xdr:col>
      <xdr:colOff>133350</xdr:colOff>
      <xdr:row>37</xdr:row>
      <xdr:rowOff>13970</xdr:rowOff>
    </xdr:to>
    <xdr:cxnSp macro="">
      <xdr:nvCxnSpPr>
        <xdr:cNvPr id="67" name="直線コネクタ 66"/>
        <xdr:cNvCxnSpPr/>
      </xdr:nvCxnSpPr>
      <xdr:spPr>
        <a:xfrm>
          <a:off x="4114800" y="6357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13970</xdr:rowOff>
    </xdr:from>
    <xdr:to>
      <xdr:col>19</xdr:col>
      <xdr:colOff>133350</xdr:colOff>
      <xdr:row>37</xdr:row>
      <xdr:rowOff>13970</xdr:rowOff>
    </xdr:to>
    <xdr:cxnSp macro="">
      <xdr:nvCxnSpPr>
        <xdr:cNvPr id="70" name="直線コネクタ 69"/>
        <xdr:cNvCxnSpPr/>
      </xdr:nvCxnSpPr>
      <xdr:spPr>
        <a:xfrm>
          <a:off x="3225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13970</xdr:rowOff>
    </xdr:from>
    <xdr:to>
      <xdr:col>15</xdr:col>
      <xdr:colOff>82550</xdr:colOff>
      <xdr:row>37</xdr:row>
      <xdr:rowOff>13970</xdr:rowOff>
    </xdr:to>
    <xdr:cxnSp macro="">
      <xdr:nvCxnSpPr>
        <xdr:cNvPr id="73" name="直線コネクタ 72"/>
        <xdr:cNvCxnSpPr/>
      </xdr:nvCxnSpPr>
      <xdr:spPr>
        <a:xfrm>
          <a:off x="2336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13970</xdr:rowOff>
    </xdr:from>
    <xdr:to>
      <xdr:col>11</xdr:col>
      <xdr:colOff>31750</xdr:colOff>
      <xdr:row>37</xdr:row>
      <xdr:rowOff>62230</xdr:rowOff>
    </xdr:to>
    <xdr:cxnSp macro="">
      <xdr:nvCxnSpPr>
        <xdr:cNvPr id="76" name="直線コネクタ 75"/>
        <xdr:cNvCxnSpPr/>
      </xdr:nvCxnSpPr>
      <xdr:spPr>
        <a:xfrm flipV="1">
          <a:off x="1447800" y="63576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134620</xdr:rowOff>
    </xdr:from>
    <xdr:to>
      <xdr:col>23</xdr:col>
      <xdr:colOff>184150</xdr:colOff>
      <xdr:row>37</xdr:row>
      <xdr:rowOff>64770</xdr:rowOff>
    </xdr:to>
    <xdr:sp macro="" textlink="">
      <xdr:nvSpPr>
        <xdr:cNvPr id="86" name="楕円 85"/>
        <xdr:cNvSpPr/>
      </xdr:nvSpPr>
      <xdr:spPr>
        <a:xfrm>
          <a:off x="4902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151147</xdr:rowOff>
    </xdr:from>
    <xdr:ext cx="762000" cy="259045"/>
    <xdr:sp macro="" textlink="">
      <xdr:nvSpPr>
        <xdr:cNvPr id="87" name="財政力該当値テキスト"/>
        <xdr:cNvSpPr txBox="1"/>
      </xdr:nvSpPr>
      <xdr:spPr>
        <a:xfrm>
          <a:off x="5041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134620</xdr:rowOff>
    </xdr:from>
    <xdr:to>
      <xdr:col>19</xdr:col>
      <xdr:colOff>184150</xdr:colOff>
      <xdr:row>37</xdr:row>
      <xdr:rowOff>64770</xdr:rowOff>
    </xdr:to>
    <xdr:sp macro="" textlink="">
      <xdr:nvSpPr>
        <xdr:cNvPr id="88" name="楕円 87"/>
        <xdr:cNvSpPr/>
      </xdr:nvSpPr>
      <xdr:spPr>
        <a:xfrm>
          <a:off x="4064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74947</xdr:rowOff>
    </xdr:from>
    <xdr:ext cx="736600" cy="259045"/>
    <xdr:sp macro="" textlink="">
      <xdr:nvSpPr>
        <xdr:cNvPr id="89" name="テキスト ボックス 88"/>
        <xdr:cNvSpPr txBox="1"/>
      </xdr:nvSpPr>
      <xdr:spPr>
        <a:xfrm>
          <a:off x="3733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134620</xdr:rowOff>
    </xdr:from>
    <xdr:to>
      <xdr:col>15</xdr:col>
      <xdr:colOff>133350</xdr:colOff>
      <xdr:row>37</xdr:row>
      <xdr:rowOff>64770</xdr:rowOff>
    </xdr:to>
    <xdr:sp macro="" textlink="">
      <xdr:nvSpPr>
        <xdr:cNvPr id="90" name="楕円 89"/>
        <xdr:cNvSpPr/>
      </xdr:nvSpPr>
      <xdr:spPr>
        <a:xfrm>
          <a:off x="3175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74947</xdr:rowOff>
    </xdr:from>
    <xdr:ext cx="762000" cy="259045"/>
    <xdr:sp macro="" textlink="">
      <xdr:nvSpPr>
        <xdr:cNvPr id="91" name="テキスト ボックス 90"/>
        <xdr:cNvSpPr txBox="1"/>
      </xdr:nvSpPr>
      <xdr:spPr>
        <a:xfrm>
          <a:off x="2844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134620</xdr:rowOff>
    </xdr:from>
    <xdr:to>
      <xdr:col>11</xdr:col>
      <xdr:colOff>82550</xdr:colOff>
      <xdr:row>37</xdr:row>
      <xdr:rowOff>64770</xdr:rowOff>
    </xdr:to>
    <xdr:sp macro="" textlink="">
      <xdr:nvSpPr>
        <xdr:cNvPr id="92" name="楕円 91"/>
        <xdr:cNvSpPr/>
      </xdr:nvSpPr>
      <xdr:spPr>
        <a:xfrm>
          <a:off x="2286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74947</xdr:rowOff>
    </xdr:from>
    <xdr:ext cx="762000" cy="259045"/>
    <xdr:sp macro="" textlink="">
      <xdr:nvSpPr>
        <xdr:cNvPr id="93" name="テキスト ボックス 92"/>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94" name="楕円 93"/>
        <xdr:cNvSpPr/>
      </xdr:nvSpPr>
      <xdr:spPr>
        <a:xfrm>
          <a:off x="139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95" name="テキスト ボックス 94"/>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普通建設事業費の増加に伴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公債費の増加や子育て支援などによる扶助費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増加などから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ポイント数値が悪化した。類似団体と比較するとやや財政の硬直化が進んでいる状況であり、経常一般財源に占める人件費の割合が高いことが一因と考えられる。今後も公債費や扶助費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増加が見込まれるため、引き続き、市民税を始めとする自主財源の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積極的な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確保や事務事業の見直しによる経常経費の削減に努める。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65</xdr:row>
      <xdr:rowOff>12700</xdr:rowOff>
    </xdr:to>
    <xdr:cxnSp macro="">
      <xdr:nvCxnSpPr>
        <xdr:cNvPr id="130" name="直線コネクタ 129"/>
        <xdr:cNvCxnSpPr/>
      </xdr:nvCxnSpPr>
      <xdr:spPr>
        <a:xfrm>
          <a:off x="4114800" y="1099608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23283</xdr:rowOff>
    </xdr:to>
    <xdr:cxnSp macro="">
      <xdr:nvCxnSpPr>
        <xdr:cNvPr id="133" name="直線コネクタ 132"/>
        <xdr:cNvCxnSpPr/>
      </xdr:nvCxnSpPr>
      <xdr:spPr>
        <a:xfrm>
          <a:off x="3225800" y="107547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111478</xdr:rowOff>
    </xdr:from>
    <xdr:to>
      <xdr:col>15</xdr:col>
      <xdr:colOff>82550</xdr:colOff>
      <xdr:row>62</xdr:row>
      <xdr:rowOff>124883</xdr:rowOff>
    </xdr:to>
    <xdr:cxnSp macro="">
      <xdr:nvCxnSpPr>
        <xdr:cNvPr id="136" name="直線コネクタ 135"/>
        <xdr:cNvCxnSpPr/>
      </xdr:nvCxnSpPr>
      <xdr:spPr>
        <a:xfrm>
          <a:off x="2336800" y="1074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111478</xdr:rowOff>
    </xdr:from>
    <xdr:to>
      <xdr:col>11</xdr:col>
      <xdr:colOff>31750</xdr:colOff>
      <xdr:row>63</xdr:row>
      <xdr:rowOff>87489</xdr:rowOff>
    </xdr:to>
    <xdr:cxnSp macro="">
      <xdr:nvCxnSpPr>
        <xdr:cNvPr id="139" name="直線コネクタ 138"/>
        <xdr:cNvCxnSpPr/>
      </xdr:nvCxnSpPr>
      <xdr:spPr>
        <a:xfrm flipV="1">
          <a:off x="1447800" y="107413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9" name="楕円 148"/>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0"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1" name="楕円 150"/>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2" name="テキスト ボックス 151"/>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3" name="楕円 152"/>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54" name="テキスト ボックス 153"/>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60678</xdr:rowOff>
    </xdr:from>
    <xdr:to>
      <xdr:col>11</xdr:col>
      <xdr:colOff>82550</xdr:colOff>
      <xdr:row>62</xdr:row>
      <xdr:rowOff>162278</xdr:rowOff>
    </xdr:to>
    <xdr:sp macro="" textlink="">
      <xdr:nvSpPr>
        <xdr:cNvPr id="155" name="楕円 154"/>
        <xdr:cNvSpPr/>
      </xdr:nvSpPr>
      <xdr:spPr>
        <a:xfrm>
          <a:off x="2286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147055</xdr:rowOff>
    </xdr:from>
    <xdr:ext cx="762000" cy="259045"/>
    <xdr:sp macro="" textlink="">
      <xdr:nvSpPr>
        <xdr:cNvPr id="156" name="テキスト ボックス 155"/>
        <xdr:cNvSpPr txBox="1"/>
      </xdr:nvSpPr>
      <xdr:spPr>
        <a:xfrm>
          <a:off x="1955800" y="107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57" name="楕円 156"/>
        <xdr:cNvSpPr/>
      </xdr:nvSpPr>
      <xdr:spPr>
        <a:xfrm>
          <a:off x="1397000" y="108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123066</xdr:rowOff>
    </xdr:from>
    <xdr:ext cx="762000" cy="259045"/>
    <xdr:sp macro="" textlink="">
      <xdr:nvSpPr>
        <xdr:cNvPr id="158" name="テキスト ボックス 157"/>
        <xdr:cNvSpPr txBox="1"/>
      </xdr:nvSpPr>
      <xdr:spPr>
        <a:xfrm>
          <a:off x="1066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人当たり人件費・物件費等の決算額としては、類似団体平均よりやや低い状態にある。今後も、適正な定員管理計画を進める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等、民間活力の導入の推進や、既存事業の更なる見直しによりコスト削減を図る。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122560</xdr:rowOff>
    </xdr:from>
    <xdr:to>
      <xdr:col>23</xdr:col>
      <xdr:colOff>133350</xdr:colOff>
      <xdr:row>85</xdr:row>
      <xdr:rowOff>168487</xdr:rowOff>
    </xdr:to>
    <xdr:cxnSp macro="">
      <xdr:nvCxnSpPr>
        <xdr:cNvPr id="193" name="直線コネクタ 192"/>
        <xdr:cNvCxnSpPr/>
      </xdr:nvCxnSpPr>
      <xdr:spPr>
        <a:xfrm>
          <a:off x="4114800" y="14695810"/>
          <a:ext cx="838200" cy="4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137908</xdr:rowOff>
    </xdr:from>
    <xdr:to>
      <xdr:col>19</xdr:col>
      <xdr:colOff>133350</xdr:colOff>
      <xdr:row>85</xdr:row>
      <xdr:rowOff>122560</xdr:rowOff>
    </xdr:to>
    <xdr:cxnSp macro="">
      <xdr:nvCxnSpPr>
        <xdr:cNvPr id="196" name="直線コネクタ 195"/>
        <xdr:cNvCxnSpPr/>
      </xdr:nvCxnSpPr>
      <xdr:spPr>
        <a:xfrm>
          <a:off x="3225800" y="14025358"/>
          <a:ext cx="889000" cy="67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137908</xdr:rowOff>
    </xdr:from>
    <xdr:to>
      <xdr:col>15</xdr:col>
      <xdr:colOff>82550</xdr:colOff>
      <xdr:row>81</xdr:row>
      <xdr:rowOff>148605</xdr:rowOff>
    </xdr:to>
    <xdr:cxnSp macro="">
      <xdr:nvCxnSpPr>
        <xdr:cNvPr id="199" name="直線コネクタ 198"/>
        <xdr:cNvCxnSpPr/>
      </xdr:nvCxnSpPr>
      <xdr:spPr>
        <a:xfrm flipV="1">
          <a:off x="2336800" y="14025358"/>
          <a:ext cx="889000" cy="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139215</xdr:rowOff>
    </xdr:from>
    <xdr:to>
      <xdr:col>11</xdr:col>
      <xdr:colOff>31750</xdr:colOff>
      <xdr:row>81</xdr:row>
      <xdr:rowOff>148605</xdr:rowOff>
    </xdr:to>
    <xdr:cxnSp macro="">
      <xdr:nvCxnSpPr>
        <xdr:cNvPr id="202" name="直線コネクタ 201"/>
        <xdr:cNvCxnSpPr/>
      </xdr:nvCxnSpPr>
      <xdr:spPr>
        <a:xfrm>
          <a:off x="1447800" y="14026665"/>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18285</xdr:rowOff>
    </xdr:from>
    <xdr:ext cx="762000" cy="259045"/>
    <xdr:sp macro="" textlink="">
      <xdr:nvSpPr>
        <xdr:cNvPr id="206" name="テキスト ボックス 205"/>
        <xdr:cNvSpPr txBox="1"/>
      </xdr:nvSpPr>
      <xdr:spPr>
        <a:xfrm>
          <a:off x="1066800" y="137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117687</xdr:rowOff>
    </xdr:from>
    <xdr:to>
      <xdr:col>23</xdr:col>
      <xdr:colOff>184150</xdr:colOff>
      <xdr:row>86</xdr:row>
      <xdr:rowOff>47837</xdr:rowOff>
    </xdr:to>
    <xdr:sp macro="" textlink="">
      <xdr:nvSpPr>
        <xdr:cNvPr id="212" name="楕円 211"/>
        <xdr:cNvSpPr/>
      </xdr:nvSpPr>
      <xdr:spPr>
        <a:xfrm>
          <a:off x="4902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134214</xdr:rowOff>
    </xdr:from>
    <xdr:ext cx="762000" cy="259045"/>
    <xdr:sp macro="" textlink="">
      <xdr:nvSpPr>
        <xdr:cNvPr id="213" name="人件費・物件費等の状況該当値テキスト"/>
        <xdr:cNvSpPr txBox="1"/>
      </xdr:nvSpPr>
      <xdr:spPr>
        <a:xfrm>
          <a:off x="5041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71760</xdr:rowOff>
    </xdr:from>
    <xdr:to>
      <xdr:col>19</xdr:col>
      <xdr:colOff>184150</xdr:colOff>
      <xdr:row>86</xdr:row>
      <xdr:rowOff>1910</xdr:rowOff>
    </xdr:to>
    <xdr:sp macro="" textlink="">
      <xdr:nvSpPr>
        <xdr:cNvPr id="214" name="楕円 213"/>
        <xdr:cNvSpPr/>
      </xdr:nvSpPr>
      <xdr:spPr>
        <a:xfrm>
          <a:off x="4064000" y="146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12087</xdr:rowOff>
    </xdr:from>
    <xdr:ext cx="736600" cy="259045"/>
    <xdr:sp macro="" textlink="">
      <xdr:nvSpPr>
        <xdr:cNvPr id="215" name="テキスト ボックス 214"/>
        <xdr:cNvSpPr txBox="1"/>
      </xdr:nvSpPr>
      <xdr:spPr>
        <a:xfrm>
          <a:off x="3733800" y="1441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87108</xdr:rowOff>
    </xdr:from>
    <xdr:to>
      <xdr:col>15</xdr:col>
      <xdr:colOff>133350</xdr:colOff>
      <xdr:row>82</xdr:row>
      <xdr:rowOff>17258</xdr:rowOff>
    </xdr:to>
    <xdr:sp macro="" textlink="">
      <xdr:nvSpPr>
        <xdr:cNvPr id="216" name="楕円 215"/>
        <xdr:cNvSpPr/>
      </xdr:nvSpPr>
      <xdr:spPr>
        <a:xfrm>
          <a:off x="3175000" y="139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27435</xdr:rowOff>
    </xdr:from>
    <xdr:ext cx="762000" cy="259045"/>
    <xdr:sp macro="" textlink="">
      <xdr:nvSpPr>
        <xdr:cNvPr id="217" name="テキスト ボックス 216"/>
        <xdr:cNvSpPr txBox="1"/>
      </xdr:nvSpPr>
      <xdr:spPr>
        <a:xfrm>
          <a:off x="2844800" y="1374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97805</xdr:rowOff>
    </xdr:from>
    <xdr:to>
      <xdr:col>11</xdr:col>
      <xdr:colOff>82550</xdr:colOff>
      <xdr:row>82</xdr:row>
      <xdr:rowOff>27955</xdr:rowOff>
    </xdr:to>
    <xdr:sp macro="" textlink="">
      <xdr:nvSpPr>
        <xdr:cNvPr id="218" name="楕円 217"/>
        <xdr:cNvSpPr/>
      </xdr:nvSpPr>
      <xdr:spPr>
        <a:xfrm>
          <a:off x="2286000" y="139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12732</xdr:rowOff>
    </xdr:from>
    <xdr:ext cx="762000" cy="259045"/>
    <xdr:sp macro="" textlink="">
      <xdr:nvSpPr>
        <xdr:cNvPr id="219" name="テキスト ボックス 218"/>
        <xdr:cNvSpPr txBox="1"/>
      </xdr:nvSpPr>
      <xdr:spPr>
        <a:xfrm>
          <a:off x="1955800" y="1407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88415</xdr:rowOff>
    </xdr:from>
    <xdr:to>
      <xdr:col>7</xdr:col>
      <xdr:colOff>31750</xdr:colOff>
      <xdr:row>82</xdr:row>
      <xdr:rowOff>18565</xdr:rowOff>
    </xdr:to>
    <xdr:sp macro="" textlink="">
      <xdr:nvSpPr>
        <xdr:cNvPr id="220" name="楕円 219"/>
        <xdr:cNvSpPr/>
      </xdr:nvSpPr>
      <xdr:spPr>
        <a:xfrm>
          <a:off x="1397000" y="139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3342</xdr:rowOff>
    </xdr:from>
    <xdr:ext cx="762000" cy="259045"/>
    <xdr:sp macro="" textlink="">
      <xdr:nvSpPr>
        <xdr:cNvPr id="221" name="テキスト ボックス 220"/>
        <xdr:cNvSpPr txBox="1"/>
      </xdr:nvSpPr>
      <xdr:spPr>
        <a:xfrm>
          <a:off x="1066800" y="140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指数が減少傾向ではあるが、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主な要因として、高齢層職員の給料月額の影響が考えられる。この現状を踏まえ、平成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年度から市人事委員会勧告に基づく「給与制度の総合的見直し」を実施し、給料表水準の引き下げと世代間の給与配分の適正化に取り組んでいる。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131234</xdr:rowOff>
    </xdr:to>
    <xdr:cxnSp macro="">
      <xdr:nvCxnSpPr>
        <xdr:cNvPr id="255" name="直線コネクタ 254"/>
        <xdr:cNvCxnSpPr/>
      </xdr:nvCxnSpPr>
      <xdr:spPr>
        <a:xfrm flipV="1">
          <a:off x="16179800" y="150071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131234</xdr:rowOff>
    </xdr:to>
    <xdr:cxnSp macro="">
      <xdr:nvCxnSpPr>
        <xdr:cNvPr id="258" name="直線コネクタ 257"/>
        <xdr:cNvCxnSpPr/>
      </xdr:nvCxnSpPr>
      <xdr:spPr>
        <a:xfrm>
          <a:off x="15290800" y="15047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20109</xdr:rowOff>
    </xdr:to>
    <xdr:cxnSp macro="">
      <xdr:nvCxnSpPr>
        <xdr:cNvPr id="261" name="直線コネクタ 260"/>
        <xdr:cNvCxnSpPr/>
      </xdr:nvCxnSpPr>
      <xdr:spPr>
        <a:xfrm flipV="1">
          <a:off x="14401800" y="150473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20109</xdr:rowOff>
    </xdr:from>
    <xdr:to>
      <xdr:col>68</xdr:col>
      <xdr:colOff>152400</xdr:colOff>
      <xdr:row>88</xdr:row>
      <xdr:rowOff>80434</xdr:rowOff>
    </xdr:to>
    <xdr:cxnSp macro="">
      <xdr:nvCxnSpPr>
        <xdr:cNvPr id="264" name="直線コネクタ 263"/>
        <xdr:cNvCxnSpPr/>
      </xdr:nvCxnSpPr>
      <xdr:spPr>
        <a:xfrm flipV="1">
          <a:off x="13512800" y="151077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107543</xdr:rowOff>
    </xdr:from>
    <xdr:ext cx="762000" cy="259045"/>
    <xdr:sp macro="" textlink="">
      <xdr:nvSpPr>
        <xdr:cNvPr id="275" name="給与水準   （国との比較）該当値テキスト"/>
        <xdr:cNvSpPr txBox="1"/>
      </xdr:nvSpPr>
      <xdr:spPr>
        <a:xfrm>
          <a:off x="17106900" y="148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140759</xdr:rowOff>
    </xdr:from>
    <xdr:to>
      <xdr:col>68</xdr:col>
      <xdr:colOff>203200</xdr:colOff>
      <xdr:row>88</xdr:row>
      <xdr:rowOff>70909</xdr:rowOff>
    </xdr:to>
    <xdr:sp macro="" textlink="">
      <xdr:nvSpPr>
        <xdr:cNvPr id="280" name="楕円 279"/>
        <xdr:cNvSpPr/>
      </xdr:nvSpPr>
      <xdr:spPr>
        <a:xfrm>
          <a:off x="14351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55686</xdr:rowOff>
    </xdr:from>
    <xdr:ext cx="762000" cy="259045"/>
    <xdr:sp macro="" textlink="">
      <xdr:nvSpPr>
        <xdr:cNvPr id="281" name="テキスト ボックス 280"/>
        <xdr:cNvSpPr txBox="1"/>
      </xdr:nvSpPr>
      <xdr:spPr>
        <a:xfrm>
          <a:off x="14020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2" name="楕円 281"/>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3" name="テキスト ボックス 282"/>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権限移譲や制度改正等に伴い業務量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中、適正な職員数を確保していくため、平成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月に策定した「職員のマンパワー確保取組計画」に基づき、事業のスクラップや行財政改革の取組を着実に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、総人件費の抑制に配慮しつつ、業務量に対して最適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119126</xdr:rowOff>
    </xdr:from>
    <xdr:to>
      <xdr:col>81</xdr:col>
      <xdr:colOff>44450</xdr:colOff>
      <xdr:row>64</xdr:row>
      <xdr:rowOff>3175</xdr:rowOff>
    </xdr:to>
    <xdr:cxnSp macro="">
      <xdr:nvCxnSpPr>
        <xdr:cNvPr id="316" name="直線コネクタ 315"/>
        <xdr:cNvCxnSpPr/>
      </xdr:nvCxnSpPr>
      <xdr:spPr>
        <a:xfrm>
          <a:off x="16179800" y="10920476"/>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163339</xdr:rowOff>
    </xdr:from>
    <xdr:ext cx="762000" cy="259045"/>
    <xdr:sp macro="" textlink="">
      <xdr:nvSpPr>
        <xdr:cNvPr id="317" name="定員管理の状況平均値テキスト"/>
        <xdr:cNvSpPr txBox="1"/>
      </xdr:nvSpPr>
      <xdr:spPr>
        <a:xfrm>
          <a:off x="17106900" y="1113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116713</xdr:rowOff>
    </xdr:from>
    <xdr:to>
      <xdr:col>77</xdr:col>
      <xdr:colOff>44450</xdr:colOff>
      <xdr:row>63</xdr:row>
      <xdr:rowOff>119126</xdr:rowOff>
    </xdr:to>
    <xdr:cxnSp macro="">
      <xdr:nvCxnSpPr>
        <xdr:cNvPr id="319" name="直線コネクタ 318"/>
        <xdr:cNvCxnSpPr/>
      </xdr:nvCxnSpPr>
      <xdr:spPr>
        <a:xfrm>
          <a:off x="15290800" y="1091806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101363</xdr:rowOff>
    </xdr:from>
    <xdr:ext cx="736600" cy="259045"/>
    <xdr:sp macro="" textlink="">
      <xdr:nvSpPr>
        <xdr:cNvPr id="321" name="テキスト ボックス 320"/>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119761</xdr:rowOff>
    </xdr:from>
    <xdr:to>
      <xdr:col>72</xdr:col>
      <xdr:colOff>203200</xdr:colOff>
      <xdr:row>63</xdr:row>
      <xdr:rowOff>116713</xdr:rowOff>
    </xdr:to>
    <xdr:cxnSp macro="">
      <xdr:nvCxnSpPr>
        <xdr:cNvPr id="322" name="直線コネクタ 321"/>
        <xdr:cNvCxnSpPr/>
      </xdr:nvCxnSpPr>
      <xdr:spPr>
        <a:xfrm>
          <a:off x="14401800" y="10063861"/>
          <a:ext cx="889000" cy="85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24" name="テキスト ボックス 323"/>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119761</xdr:rowOff>
    </xdr:from>
    <xdr:to>
      <xdr:col>68</xdr:col>
      <xdr:colOff>152400</xdr:colOff>
      <xdr:row>58</xdr:row>
      <xdr:rowOff>129413</xdr:rowOff>
    </xdr:to>
    <xdr:cxnSp macro="">
      <xdr:nvCxnSpPr>
        <xdr:cNvPr id="325" name="直線コネクタ 324"/>
        <xdr:cNvCxnSpPr/>
      </xdr:nvCxnSpPr>
      <xdr:spPr>
        <a:xfrm flipV="1">
          <a:off x="13512800" y="100638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123825</xdr:rowOff>
    </xdr:from>
    <xdr:to>
      <xdr:col>81</xdr:col>
      <xdr:colOff>95250</xdr:colOff>
      <xdr:row>64</xdr:row>
      <xdr:rowOff>53975</xdr:rowOff>
    </xdr:to>
    <xdr:sp macro="" textlink="">
      <xdr:nvSpPr>
        <xdr:cNvPr id="335" name="楕円 334"/>
        <xdr:cNvSpPr/>
      </xdr:nvSpPr>
      <xdr:spPr>
        <a:xfrm>
          <a:off x="16967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45102</xdr:rowOff>
    </xdr:from>
    <xdr:ext cx="762000" cy="259045"/>
    <xdr:sp macro="" textlink="">
      <xdr:nvSpPr>
        <xdr:cNvPr id="336" name="定員管理の状況該当値テキスト"/>
        <xdr:cNvSpPr txBox="1"/>
      </xdr:nvSpPr>
      <xdr:spPr>
        <a:xfrm>
          <a:off x="17106900" y="1084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68326</xdr:rowOff>
    </xdr:from>
    <xdr:to>
      <xdr:col>77</xdr:col>
      <xdr:colOff>95250</xdr:colOff>
      <xdr:row>63</xdr:row>
      <xdr:rowOff>169926</xdr:rowOff>
    </xdr:to>
    <xdr:sp macro="" textlink="">
      <xdr:nvSpPr>
        <xdr:cNvPr id="337" name="楕円 336"/>
        <xdr:cNvSpPr/>
      </xdr:nvSpPr>
      <xdr:spPr>
        <a:xfrm>
          <a:off x="16129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8653</xdr:rowOff>
    </xdr:from>
    <xdr:ext cx="736600" cy="259045"/>
    <xdr:sp macro="" textlink="">
      <xdr:nvSpPr>
        <xdr:cNvPr id="338" name="テキスト ボックス 337"/>
        <xdr:cNvSpPr txBox="1"/>
      </xdr:nvSpPr>
      <xdr:spPr>
        <a:xfrm>
          <a:off x="15798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65913</xdr:rowOff>
    </xdr:from>
    <xdr:to>
      <xdr:col>73</xdr:col>
      <xdr:colOff>44450</xdr:colOff>
      <xdr:row>63</xdr:row>
      <xdr:rowOff>167513</xdr:rowOff>
    </xdr:to>
    <xdr:sp macro="" textlink="">
      <xdr:nvSpPr>
        <xdr:cNvPr id="339" name="楕円 338"/>
        <xdr:cNvSpPr/>
      </xdr:nvSpPr>
      <xdr:spPr>
        <a:xfrm>
          <a:off x="15240000" y="108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6240</xdr:rowOff>
    </xdr:from>
    <xdr:ext cx="762000" cy="259045"/>
    <xdr:sp macro="" textlink="">
      <xdr:nvSpPr>
        <xdr:cNvPr id="340" name="テキスト ボックス 339"/>
        <xdr:cNvSpPr txBox="1"/>
      </xdr:nvSpPr>
      <xdr:spPr>
        <a:xfrm>
          <a:off x="14909800" y="106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68961</xdr:rowOff>
    </xdr:from>
    <xdr:to>
      <xdr:col>68</xdr:col>
      <xdr:colOff>203200</xdr:colOff>
      <xdr:row>58</xdr:row>
      <xdr:rowOff>170561</xdr:rowOff>
    </xdr:to>
    <xdr:sp macro="" textlink="">
      <xdr:nvSpPr>
        <xdr:cNvPr id="341" name="楕円 340"/>
        <xdr:cNvSpPr/>
      </xdr:nvSpPr>
      <xdr:spPr>
        <a:xfrm>
          <a:off x="14351000" y="100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9288</xdr:rowOff>
    </xdr:from>
    <xdr:ext cx="762000" cy="259045"/>
    <xdr:sp macro="" textlink="">
      <xdr:nvSpPr>
        <xdr:cNvPr id="342" name="テキスト ボックス 341"/>
        <xdr:cNvSpPr txBox="1"/>
      </xdr:nvSpPr>
      <xdr:spPr>
        <a:xfrm>
          <a:off x="14020800" y="978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78613</xdr:rowOff>
    </xdr:from>
    <xdr:to>
      <xdr:col>64</xdr:col>
      <xdr:colOff>152400</xdr:colOff>
      <xdr:row>59</xdr:row>
      <xdr:rowOff>8763</xdr:rowOff>
    </xdr:to>
    <xdr:sp macro="" textlink="">
      <xdr:nvSpPr>
        <xdr:cNvPr id="343" name="楕円 342"/>
        <xdr:cNvSpPr/>
      </xdr:nvSpPr>
      <xdr:spPr>
        <a:xfrm>
          <a:off x="134620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18940</xdr:rowOff>
    </xdr:from>
    <xdr:ext cx="762000" cy="259045"/>
    <xdr:sp macro="" textlink="">
      <xdr:nvSpPr>
        <xdr:cNvPr id="344" name="テキスト ボックス 343"/>
        <xdr:cNvSpPr txBox="1"/>
      </xdr:nvSpPr>
      <xdr:spPr>
        <a:xfrm>
          <a:off x="13131800" y="97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地方債の残高が低水準であるうえに、市民税や固定資産税の増加により標準財政規模も増加しており、類似団体平均と比較して良好な指数となっている。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例年、安定して良好な指数で推移しているが、今後のインフラ整備や施設の老朽化を見据え、普通建設事業の平準化を図りながら、現在の水準の維持に努める。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118533</xdr:rowOff>
    </xdr:to>
    <xdr:cxnSp macro="">
      <xdr:nvCxnSpPr>
        <xdr:cNvPr id="379" name="直線コネクタ 378"/>
        <xdr:cNvCxnSpPr/>
      </xdr:nvCxnSpPr>
      <xdr:spPr>
        <a:xfrm>
          <a:off x="16179800" y="6462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105128</xdr:rowOff>
    </xdr:from>
    <xdr:to>
      <xdr:col>77</xdr:col>
      <xdr:colOff>44450</xdr:colOff>
      <xdr:row>37</xdr:row>
      <xdr:rowOff>118533</xdr:rowOff>
    </xdr:to>
    <xdr:cxnSp macro="">
      <xdr:nvCxnSpPr>
        <xdr:cNvPr id="382" name="直線コネクタ 381"/>
        <xdr:cNvCxnSpPr/>
      </xdr:nvCxnSpPr>
      <xdr:spPr>
        <a:xfrm>
          <a:off x="15290800" y="64487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105128</xdr:rowOff>
    </xdr:from>
    <xdr:to>
      <xdr:col>72</xdr:col>
      <xdr:colOff>203200</xdr:colOff>
      <xdr:row>37</xdr:row>
      <xdr:rowOff>105128</xdr:rowOff>
    </xdr:to>
    <xdr:cxnSp macro="">
      <xdr:nvCxnSpPr>
        <xdr:cNvPr id="385" name="直線コネクタ 384"/>
        <xdr:cNvCxnSpPr/>
      </xdr:nvCxnSpPr>
      <xdr:spPr>
        <a:xfrm>
          <a:off x="14401800" y="6448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105128</xdr:rowOff>
    </xdr:from>
    <xdr:to>
      <xdr:col>68</xdr:col>
      <xdr:colOff>152400</xdr:colOff>
      <xdr:row>37</xdr:row>
      <xdr:rowOff>131939</xdr:rowOff>
    </xdr:to>
    <xdr:cxnSp macro="">
      <xdr:nvCxnSpPr>
        <xdr:cNvPr id="388" name="直線コネクタ 387"/>
        <xdr:cNvCxnSpPr/>
      </xdr:nvCxnSpPr>
      <xdr:spPr>
        <a:xfrm flipV="1">
          <a:off x="13512800" y="64487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398" name="楕円 397"/>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84260</xdr:rowOff>
    </xdr:from>
    <xdr:ext cx="762000" cy="259045"/>
    <xdr:sp macro="" textlink="">
      <xdr:nvSpPr>
        <xdr:cNvPr id="399"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0" name="楕円 399"/>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1" name="テキスト ボックス 400"/>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54328</xdr:rowOff>
    </xdr:from>
    <xdr:to>
      <xdr:col>73</xdr:col>
      <xdr:colOff>44450</xdr:colOff>
      <xdr:row>37</xdr:row>
      <xdr:rowOff>155928</xdr:rowOff>
    </xdr:to>
    <xdr:sp macro="" textlink="">
      <xdr:nvSpPr>
        <xdr:cNvPr id="402" name="楕円 401"/>
        <xdr:cNvSpPr/>
      </xdr:nvSpPr>
      <xdr:spPr>
        <a:xfrm>
          <a:off x="15240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166105</xdr:rowOff>
    </xdr:from>
    <xdr:ext cx="762000" cy="259045"/>
    <xdr:sp macro="" textlink="">
      <xdr:nvSpPr>
        <xdr:cNvPr id="403" name="テキスト ボックス 402"/>
        <xdr:cNvSpPr txBox="1"/>
      </xdr:nvSpPr>
      <xdr:spPr>
        <a:xfrm>
          <a:off x="14909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54328</xdr:rowOff>
    </xdr:from>
    <xdr:to>
      <xdr:col>68</xdr:col>
      <xdr:colOff>203200</xdr:colOff>
      <xdr:row>37</xdr:row>
      <xdr:rowOff>155928</xdr:rowOff>
    </xdr:to>
    <xdr:sp macro="" textlink="">
      <xdr:nvSpPr>
        <xdr:cNvPr id="404" name="楕円 403"/>
        <xdr:cNvSpPr/>
      </xdr:nvSpPr>
      <xdr:spPr>
        <a:xfrm>
          <a:off x="14351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166105</xdr:rowOff>
    </xdr:from>
    <xdr:ext cx="762000" cy="259045"/>
    <xdr:sp macro="" textlink="">
      <xdr:nvSpPr>
        <xdr:cNvPr id="405" name="テキスト ボックス 404"/>
        <xdr:cNvSpPr txBox="1"/>
      </xdr:nvSpPr>
      <xdr:spPr>
        <a:xfrm>
          <a:off x="14020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81139</xdr:rowOff>
    </xdr:from>
    <xdr:to>
      <xdr:col>64</xdr:col>
      <xdr:colOff>152400</xdr:colOff>
      <xdr:row>38</xdr:row>
      <xdr:rowOff>11289</xdr:rowOff>
    </xdr:to>
    <xdr:sp macro="" textlink="">
      <xdr:nvSpPr>
        <xdr:cNvPr id="406" name="楕円 405"/>
        <xdr:cNvSpPr/>
      </xdr:nvSpPr>
      <xdr:spPr>
        <a:xfrm>
          <a:off x="13462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21466</xdr:rowOff>
    </xdr:from>
    <xdr:ext cx="762000" cy="259045"/>
    <xdr:sp macro="" textlink="">
      <xdr:nvSpPr>
        <xdr:cNvPr id="407" name="テキスト ボックス 406"/>
        <xdr:cNvSpPr txBox="1"/>
      </xdr:nvSpPr>
      <xdr:spPr>
        <a:xfrm>
          <a:off x="13131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類似団体平均を下回っているものの、普通建設事業費に係る地方債現在高や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事業による債務負担行為の支出予定額が増加している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前年度より指標が悪化した。今後もインフラ整備や施設の老朽化対策により地方債残高の増加が見込まれることから、普通建設事業の平準化を図りながら、財政の健全化に努めていく必要がある。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93430</xdr:rowOff>
    </xdr:from>
    <xdr:to>
      <xdr:col>81</xdr:col>
      <xdr:colOff>44450</xdr:colOff>
      <xdr:row>14</xdr:row>
      <xdr:rowOff>140885</xdr:rowOff>
    </xdr:to>
    <xdr:cxnSp macro="">
      <xdr:nvCxnSpPr>
        <xdr:cNvPr id="441" name="直線コネクタ 440"/>
        <xdr:cNvCxnSpPr/>
      </xdr:nvCxnSpPr>
      <xdr:spPr>
        <a:xfrm>
          <a:off x="16179800" y="2493730"/>
          <a:ext cx="8382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2"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13801</xdr:rowOff>
    </xdr:from>
    <xdr:to>
      <xdr:col>77</xdr:col>
      <xdr:colOff>44450</xdr:colOff>
      <xdr:row>14</xdr:row>
      <xdr:rowOff>93430</xdr:rowOff>
    </xdr:to>
    <xdr:cxnSp macro="">
      <xdr:nvCxnSpPr>
        <xdr:cNvPr id="444" name="直線コネクタ 443"/>
        <xdr:cNvCxnSpPr/>
      </xdr:nvCxnSpPr>
      <xdr:spPr>
        <a:xfrm>
          <a:off x="15290800" y="241410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6" name="テキスト ボックス 445"/>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13801</xdr:rowOff>
    </xdr:from>
    <xdr:to>
      <xdr:col>72</xdr:col>
      <xdr:colOff>203200</xdr:colOff>
      <xdr:row>14</xdr:row>
      <xdr:rowOff>48387</xdr:rowOff>
    </xdr:to>
    <xdr:cxnSp macro="">
      <xdr:nvCxnSpPr>
        <xdr:cNvPr id="447" name="直線コネクタ 446"/>
        <xdr:cNvCxnSpPr/>
      </xdr:nvCxnSpPr>
      <xdr:spPr>
        <a:xfrm flipV="1">
          <a:off x="14401800" y="2414101"/>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49" name="テキスト ボックス 448"/>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48387</xdr:rowOff>
    </xdr:from>
    <xdr:to>
      <xdr:col>68</xdr:col>
      <xdr:colOff>152400</xdr:colOff>
      <xdr:row>15</xdr:row>
      <xdr:rowOff>15282</xdr:rowOff>
    </xdr:to>
    <xdr:cxnSp macro="">
      <xdr:nvCxnSpPr>
        <xdr:cNvPr id="450" name="直線コネクタ 449"/>
        <xdr:cNvCxnSpPr/>
      </xdr:nvCxnSpPr>
      <xdr:spPr>
        <a:xfrm flipV="1">
          <a:off x="13512800" y="2448687"/>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2" name="テキスト ボックス 451"/>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4" name="テキスト ボックス 453"/>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90085</xdr:rowOff>
    </xdr:from>
    <xdr:to>
      <xdr:col>81</xdr:col>
      <xdr:colOff>95250</xdr:colOff>
      <xdr:row>15</xdr:row>
      <xdr:rowOff>20235</xdr:rowOff>
    </xdr:to>
    <xdr:sp macro="" textlink="">
      <xdr:nvSpPr>
        <xdr:cNvPr id="460" name="楕円 459"/>
        <xdr:cNvSpPr/>
      </xdr:nvSpPr>
      <xdr:spPr>
        <a:xfrm>
          <a:off x="169672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106612</xdr:rowOff>
    </xdr:from>
    <xdr:ext cx="762000" cy="259045"/>
    <xdr:sp macro="" textlink="">
      <xdr:nvSpPr>
        <xdr:cNvPr id="461" name="将来負担の状況該当値テキスト"/>
        <xdr:cNvSpPr txBox="1"/>
      </xdr:nvSpPr>
      <xdr:spPr>
        <a:xfrm>
          <a:off x="17106900" y="233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42630</xdr:rowOff>
    </xdr:from>
    <xdr:to>
      <xdr:col>77</xdr:col>
      <xdr:colOff>95250</xdr:colOff>
      <xdr:row>14</xdr:row>
      <xdr:rowOff>144230</xdr:rowOff>
    </xdr:to>
    <xdr:sp macro="" textlink="">
      <xdr:nvSpPr>
        <xdr:cNvPr id="462" name="楕円 461"/>
        <xdr:cNvSpPr/>
      </xdr:nvSpPr>
      <xdr:spPr>
        <a:xfrm>
          <a:off x="16129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154407</xdr:rowOff>
    </xdr:from>
    <xdr:ext cx="736600" cy="259045"/>
    <xdr:sp macro="" textlink="">
      <xdr:nvSpPr>
        <xdr:cNvPr id="463" name="テキスト ボックス 462"/>
        <xdr:cNvSpPr txBox="1"/>
      </xdr:nvSpPr>
      <xdr:spPr>
        <a:xfrm>
          <a:off x="15798800" y="221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134451</xdr:rowOff>
    </xdr:from>
    <xdr:to>
      <xdr:col>73</xdr:col>
      <xdr:colOff>44450</xdr:colOff>
      <xdr:row>14</xdr:row>
      <xdr:rowOff>64601</xdr:rowOff>
    </xdr:to>
    <xdr:sp macro="" textlink="">
      <xdr:nvSpPr>
        <xdr:cNvPr id="464" name="楕円 463"/>
        <xdr:cNvSpPr/>
      </xdr:nvSpPr>
      <xdr:spPr>
        <a:xfrm>
          <a:off x="15240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74778</xdr:rowOff>
    </xdr:from>
    <xdr:ext cx="762000" cy="259045"/>
    <xdr:sp macro="" textlink="">
      <xdr:nvSpPr>
        <xdr:cNvPr id="465" name="テキスト ボックス 464"/>
        <xdr:cNvSpPr txBox="1"/>
      </xdr:nvSpPr>
      <xdr:spPr>
        <a:xfrm>
          <a:off x="14909800" y="213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169037</xdr:rowOff>
    </xdr:from>
    <xdr:to>
      <xdr:col>68</xdr:col>
      <xdr:colOff>203200</xdr:colOff>
      <xdr:row>14</xdr:row>
      <xdr:rowOff>99187</xdr:rowOff>
    </xdr:to>
    <xdr:sp macro="" textlink="">
      <xdr:nvSpPr>
        <xdr:cNvPr id="466" name="楕円 465"/>
        <xdr:cNvSpPr/>
      </xdr:nvSpPr>
      <xdr:spPr>
        <a:xfrm>
          <a:off x="14351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109364</xdr:rowOff>
    </xdr:from>
    <xdr:ext cx="762000" cy="259045"/>
    <xdr:sp macro="" textlink="">
      <xdr:nvSpPr>
        <xdr:cNvPr id="467" name="テキスト ボックス 466"/>
        <xdr:cNvSpPr txBox="1"/>
      </xdr:nvSpPr>
      <xdr:spPr>
        <a:xfrm>
          <a:off x="14020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135932</xdr:rowOff>
    </xdr:from>
    <xdr:to>
      <xdr:col>64</xdr:col>
      <xdr:colOff>152400</xdr:colOff>
      <xdr:row>15</xdr:row>
      <xdr:rowOff>66082</xdr:rowOff>
    </xdr:to>
    <xdr:sp macro="" textlink="">
      <xdr:nvSpPr>
        <xdr:cNvPr id="468" name="楕円 467"/>
        <xdr:cNvSpPr/>
      </xdr:nvSpPr>
      <xdr:spPr>
        <a:xfrm>
          <a:off x="13462000" y="25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76259</xdr:rowOff>
    </xdr:from>
    <xdr:ext cx="762000" cy="259045"/>
    <xdr:sp macro="" textlink="">
      <xdr:nvSpPr>
        <xdr:cNvPr id="469" name="テキスト ボックス 468"/>
        <xdr:cNvSpPr txBox="1"/>
      </xdr:nvSpPr>
      <xdr:spPr>
        <a:xfrm>
          <a:off x="13131800" y="23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1,302,256
1,277,532
217.43
544,752,975
538,153,498
1,477,679
299,298,216
458,122,164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構成の変動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等に伴う人件費の増により比率が上昇している。類似団体平均と比較して、高い水準となっているものの、住民一人当たりの決算額は低い水準で推移している。今後も働き方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改革を推進し、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時間外勤務の縮減に向け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た取組を実施するとともに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、業務の集約化・委託化を推進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114300</xdr:rowOff>
    </xdr:from>
    <xdr:to>
      <xdr:col>24</xdr:col>
      <xdr:colOff>25400</xdr:colOff>
      <xdr:row>40</xdr:row>
      <xdr:rowOff>152400</xdr:rowOff>
    </xdr:to>
    <xdr:cxnSp macro="">
      <xdr:nvCxnSpPr>
        <xdr:cNvPr id="66" name="直線コネクタ 65"/>
        <xdr:cNvCxnSpPr/>
      </xdr:nvCxnSpPr>
      <xdr:spPr>
        <a:xfrm>
          <a:off x="3987800" y="697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139700</xdr:rowOff>
    </xdr:from>
    <xdr:to>
      <xdr:col>19</xdr:col>
      <xdr:colOff>187325</xdr:colOff>
      <xdr:row>40</xdr:row>
      <xdr:rowOff>114300</xdr:rowOff>
    </xdr:to>
    <xdr:cxnSp macro="">
      <xdr:nvCxnSpPr>
        <xdr:cNvPr id="69" name="直線コネクタ 68"/>
        <xdr:cNvCxnSpPr/>
      </xdr:nvCxnSpPr>
      <xdr:spPr>
        <a:xfrm>
          <a:off x="3098800" y="59690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139700</xdr:rowOff>
    </xdr:from>
    <xdr:to>
      <xdr:col>15</xdr:col>
      <xdr:colOff>98425</xdr:colOff>
      <xdr:row>34</xdr:row>
      <xdr:rowOff>152400</xdr:rowOff>
    </xdr:to>
    <xdr:cxnSp macro="">
      <xdr:nvCxnSpPr>
        <xdr:cNvPr id="72" name="直線コネクタ 71"/>
        <xdr:cNvCxnSpPr/>
      </xdr:nvCxnSpPr>
      <xdr:spPr>
        <a:xfrm flipV="1">
          <a:off x="2209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114300</xdr:rowOff>
    </xdr:from>
    <xdr:to>
      <xdr:col>11</xdr:col>
      <xdr:colOff>9525</xdr:colOff>
      <xdr:row>34</xdr:row>
      <xdr:rowOff>152400</xdr:rowOff>
    </xdr:to>
    <xdr:cxnSp macro="">
      <xdr:nvCxnSpPr>
        <xdr:cNvPr id="75" name="直線コネクタ 74"/>
        <xdr:cNvCxnSpPr/>
      </xdr:nvCxnSpPr>
      <xdr:spPr>
        <a:xfrm>
          <a:off x="1320800" y="594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101600</xdr:rowOff>
    </xdr:from>
    <xdr:to>
      <xdr:col>24</xdr:col>
      <xdr:colOff>76200</xdr:colOff>
      <xdr:row>41</xdr:row>
      <xdr:rowOff>31750</xdr:rowOff>
    </xdr:to>
    <xdr:sp macro="" textlink="">
      <xdr:nvSpPr>
        <xdr:cNvPr id="85" name="楕円 84"/>
        <xdr:cNvSpPr/>
      </xdr:nvSpPr>
      <xdr:spPr>
        <a:xfrm>
          <a:off x="47752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6"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63500</xdr:rowOff>
    </xdr:from>
    <xdr:to>
      <xdr:col>20</xdr:col>
      <xdr:colOff>38100</xdr:colOff>
      <xdr:row>40</xdr:row>
      <xdr:rowOff>165100</xdr:rowOff>
    </xdr:to>
    <xdr:sp macro="" textlink="">
      <xdr:nvSpPr>
        <xdr:cNvPr id="87" name="楕円 86"/>
        <xdr:cNvSpPr/>
      </xdr:nvSpPr>
      <xdr:spPr>
        <a:xfrm>
          <a:off x="3937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149877</xdr:rowOff>
    </xdr:from>
    <xdr:ext cx="736600" cy="259045"/>
    <xdr:sp macro="" textlink="">
      <xdr:nvSpPr>
        <xdr:cNvPr id="88" name="テキスト ボックス 87"/>
        <xdr:cNvSpPr txBox="1"/>
      </xdr:nvSpPr>
      <xdr:spPr>
        <a:xfrm>
          <a:off x="3606800" y="700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88900</xdr:rowOff>
    </xdr:from>
    <xdr:to>
      <xdr:col>15</xdr:col>
      <xdr:colOff>149225</xdr:colOff>
      <xdr:row>35</xdr:row>
      <xdr:rowOff>19050</xdr:rowOff>
    </xdr:to>
    <xdr:sp macro="" textlink="">
      <xdr:nvSpPr>
        <xdr:cNvPr id="89" name="楕円 88"/>
        <xdr:cNvSpPr/>
      </xdr:nvSpPr>
      <xdr:spPr>
        <a:xfrm>
          <a:off x="3048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3827</xdr:rowOff>
    </xdr:from>
    <xdr:ext cx="762000" cy="259045"/>
    <xdr:sp macro="" textlink="">
      <xdr:nvSpPr>
        <xdr:cNvPr id="90" name="テキスト ボックス 89"/>
        <xdr:cNvSpPr txBox="1"/>
      </xdr:nvSpPr>
      <xdr:spPr>
        <a:xfrm>
          <a:off x="2717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101600</xdr:rowOff>
    </xdr:from>
    <xdr:to>
      <xdr:col>11</xdr:col>
      <xdr:colOff>60325</xdr:colOff>
      <xdr:row>35</xdr:row>
      <xdr:rowOff>31750</xdr:rowOff>
    </xdr:to>
    <xdr:sp macro="" textlink="">
      <xdr:nvSpPr>
        <xdr:cNvPr id="91" name="楕円 90"/>
        <xdr:cNvSpPr/>
      </xdr:nvSpPr>
      <xdr:spPr>
        <a:xfrm>
          <a:off x="2159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63500</xdr:rowOff>
    </xdr:from>
    <xdr:to>
      <xdr:col>6</xdr:col>
      <xdr:colOff>171450</xdr:colOff>
      <xdr:row>34</xdr:row>
      <xdr:rowOff>165100</xdr:rowOff>
    </xdr:to>
    <xdr:sp macro="" textlink="">
      <xdr:nvSpPr>
        <xdr:cNvPr id="93" name="楕円 92"/>
        <xdr:cNvSpPr/>
      </xdr:nvSpPr>
      <xdr:spPr>
        <a:xfrm>
          <a:off x="1270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事務の効率化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民間委託化や情報システム最適化の推進等により、委託料、賃借料等が類似団体平均と比較して高い水準で推移している。今後も、指定管理者制度、ＰＦＩ等の公民連携を推進するとともに、既存事業の更なる見直しを行うことにより、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110672</xdr:rowOff>
    </xdr:to>
    <xdr:cxnSp macro="">
      <xdr:nvCxnSpPr>
        <xdr:cNvPr id="124" name="直線コネクタ 123"/>
        <xdr:cNvCxnSpPr/>
      </xdr:nvCxnSpPr>
      <xdr:spPr>
        <a:xfrm flipV="1">
          <a:off x="16510000" y="2374900"/>
          <a:ext cx="0" cy="116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82749</xdr:rowOff>
    </xdr:from>
    <xdr:ext cx="762000" cy="259045"/>
    <xdr:sp macro="" textlink="">
      <xdr:nvSpPr>
        <xdr:cNvPr id="125" name="物件費最小値テキスト"/>
        <xdr:cNvSpPr txBox="1"/>
      </xdr:nvSpPr>
      <xdr:spPr>
        <a:xfrm>
          <a:off x="16598900" y="35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110672</xdr:rowOff>
    </xdr:from>
    <xdr:to>
      <xdr:col>82</xdr:col>
      <xdr:colOff>196850</xdr:colOff>
      <xdr:row>20</xdr:row>
      <xdr:rowOff>110672</xdr:rowOff>
    </xdr:to>
    <xdr:cxnSp macro="">
      <xdr:nvCxnSpPr>
        <xdr:cNvPr id="126" name="直線コネクタ 125"/>
        <xdr:cNvCxnSpPr/>
      </xdr:nvCxnSpPr>
      <xdr:spPr>
        <a:xfrm>
          <a:off x="16421100" y="353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88900</xdr:rowOff>
    </xdr:from>
    <xdr:to>
      <xdr:col>82</xdr:col>
      <xdr:colOff>107950</xdr:colOff>
      <xdr:row>20</xdr:row>
      <xdr:rowOff>110672</xdr:rowOff>
    </xdr:to>
    <xdr:cxnSp macro="">
      <xdr:nvCxnSpPr>
        <xdr:cNvPr id="129" name="直線コネクタ 128"/>
        <xdr:cNvCxnSpPr/>
      </xdr:nvCxnSpPr>
      <xdr:spPr>
        <a:xfrm>
          <a:off x="15671800" y="3517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22</xdr:row>
      <xdr:rowOff>29028</xdr:rowOff>
    </xdr:to>
    <xdr:cxnSp macro="">
      <xdr:nvCxnSpPr>
        <xdr:cNvPr id="132" name="直線コネクタ 131"/>
        <xdr:cNvCxnSpPr/>
      </xdr:nvCxnSpPr>
      <xdr:spPr>
        <a:xfrm flipV="1">
          <a:off x="14782800" y="35179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3" name="フローチャート: 判断 132"/>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4" name="テキスト ボックス 133"/>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113393</xdr:rowOff>
    </xdr:from>
    <xdr:to>
      <xdr:col>73</xdr:col>
      <xdr:colOff>180975</xdr:colOff>
      <xdr:row>22</xdr:row>
      <xdr:rowOff>29028</xdr:rowOff>
    </xdr:to>
    <xdr:cxnSp macro="">
      <xdr:nvCxnSpPr>
        <xdr:cNvPr id="135" name="直線コネクタ 134"/>
        <xdr:cNvCxnSpPr/>
      </xdr:nvCxnSpPr>
      <xdr:spPr>
        <a:xfrm>
          <a:off x="13893800" y="3713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113393</xdr:rowOff>
    </xdr:from>
    <xdr:to>
      <xdr:col>69</xdr:col>
      <xdr:colOff>92075</xdr:colOff>
      <xdr:row>22</xdr:row>
      <xdr:rowOff>7257</xdr:rowOff>
    </xdr:to>
    <xdr:cxnSp macro="">
      <xdr:nvCxnSpPr>
        <xdr:cNvPr id="138" name="直線コネクタ 137"/>
        <xdr:cNvCxnSpPr/>
      </xdr:nvCxnSpPr>
      <xdr:spPr>
        <a:xfrm flipV="1">
          <a:off x="13004800" y="3713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59872</xdr:rowOff>
    </xdr:from>
    <xdr:to>
      <xdr:col>82</xdr:col>
      <xdr:colOff>158750</xdr:colOff>
      <xdr:row>20</xdr:row>
      <xdr:rowOff>161472</xdr:rowOff>
    </xdr:to>
    <xdr:sp macro="" textlink="">
      <xdr:nvSpPr>
        <xdr:cNvPr id="148" name="楕円 147"/>
        <xdr:cNvSpPr/>
      </xdr:nvSpPr>
      <xdr:spPr>
        <a:xfrm>
          <a:off x="164592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139899</xdr:rowOff>
    </xdr:from>
    <xdr:ext cx="762000" cy="259045"/>
    <xdr:sp macro="" textlink="">
      <xdr:nvSpPr>
        <xdr:cNvPr id="149" name="物件費該当値テキスト"/>
        <xdr:cNvSpPr txBox="1"/>
      </xdr:nvSpPr>
      <xdr:spPr>
        <a:xfrm>
          <a:off x="16598900" y="3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38100</xdr:rowOff>
    </xdr:from>
    <xdr:to>
      <xdr:col>78</xdr:col>
      <xdr:colOff>120650</xdr:colOff>
      <xdr:row>20</xdr:row>
      <xdr:rowOff>139700</xdr:rowOff>
    </xdr:to>
    <xdr:sp macro="" textlink="">
      <xdr:nvSpPr>
        <xdr:cNvPr id="150" name="楕円 149"/>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124477</xdr:rowOff>
    </xdr:from>
    <xdr:ext cx="736600" cy="259045"/>
    <xdr:sp macro="" textlink="">
      <xdr:nvSpPr>
        <xdr:cNvPr id="151" name="テキスト ボックス 150"/>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149678</xdr:rowOff>
    </xdr:from>
    <xdr:to>
      <xdr:col>74</xdr:col>
      <xdr:colOff>31750</xdr:colOff>
      <xdr:row>22</xdr:row>
      <xdr:rowOff>79828</xdr:rowOff>
    </xdr:to>
    <xdr:sp macro="" textlink="">
      <xdr:nvSpPr>
        <xdr:cNvPr id="152" name="楕円 151"/>
        <xdr:cNvSpPr/>
      </xdr:nvSpPr>
      <xdr:spPr>
        <a:xfrm>
          <a:off x="147320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64605</xdr:rowOff>
    </xdr:from>
    <xdr:ext cx="762000" cy="259045"/>
    <xdr:sp macro="" textlink="">
      <xdr:nvSpPr>
        <xdr:cNvPr id="153" name="テキスト ボックス 152"/>
        <xdr:cNvSpPr txBox="1"/>
      </xdr:nvSpPr>
      <xdr:spPr>
        <a:xfrm>
          <a:off x="14401800" y="383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62593</xdr:rowOff>
    </xdr:from>
    <xdr:to>
      <xdr:col>69</xdr:col>
      <xdr:colOff>142875</xdr:colOff>
      <xdr:row>21</xdr:row>
      <xdr:rowOff>164193</xdr:rowOff>
    </xdr:to>
    <xdr:sp macro="" textlink="">
      <xdr:nvSpPr>
        <xdr:cNvPr id="154" name="楕円 153"/>
        <xdr:cNvSpPr/>
      </xdr:nvSpPr>
      <xdr:spPr>
        <a:xfrm>
          <a:off x="13843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148970</xdr:rowOff>
    </xdr:from>
    <xdr:ext cx="762000" cy="259045"/>
    <xdr:sp macro="" textlink="">
      <xdr:nvSpPr>
        <xdr:cNvPr id="155" name="テキスト ボックス 154"/>
        <xdr:cNvSpPr txBox="1"/>
      </xdr:nvSpPr>
      <xdr:spPr>
        <a:xfrm>
          <a:off x="13512800" y="37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127907</xdr:rowOff>
    </xdr:from>
    <xdr:to>
      <xdr:col>65</xdr:col>
      <xdr:colOff>53975</xdr:colOff>
      <xdr:row>22</xdr:row>
      <xdr:rowOff>58057</xdr:rowOff>
    </xdr:to>
    <xdr:sp macro="" textlink="">
      <xdr:nvSpPr>
        <xdr:cNvPr id="156" name="楕円 155"/>
        <xdr:cNvSpPr/>
      </xdr:nvSpPr>
      <xdr:spPr>
        <a:xfrm>
          <a:off x="12954000" y="3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42834</xdr:rowOff>
    </xdr:from>
    <xdr:ext cx="762000" cy="259045"/>
    <xdr:sp macro="" textlink="">
      <xdr:nvSpPr>
        <xdr:cNvPr id="157" name="テキスト ボックス 156"/>
        <xdr:cNvSpPr txBox="1"/>
      </xdr:nvSpPr>
      <xdr:spPr>
        <a:xfrm>
          <a:off x="12623800" y="38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比較的老年人口が少なく（平成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年国勢調査における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歳以上の人口、全国：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％、さいたま市：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％）、現役世代が多い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類似団体平均を下回る比率となっている。しかしながら、急速な高齢化や子育て支援策の拡大により、今後も扶助費は増加傾向であるため、市民の健康づくりに取り組む施策を推進する等、将来的な扶助費の抑制等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78015</xdr:rowOff>
    </xdr:to>
    <xdr:cxnSp macro="">
      <xdr:nvCxnSpPr>
        <xdr:cNvPr id="192" name="直線コネクタ 191"/>
        <xdr:cNvCxnSpPr/>
      </xdr:nvCxnSpPr>
      <xdr:spPr>
        <a:xfrm>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3"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102507</xdr:rowOff>
    </xdr:to>
    <xdr:cxnSp macro="">
      <xdr:nvCxnSpPr>
        <xdr:cNvPr id="195" name="直線コネクタ 194"/>
        <xdr:cNvCxnSpPr/>
      </xdr:nvCxnSpPr>
      <xdr:spPr>
        <a:xfrm flipV="1">
          <a:off x="3098800" y="96628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7" name="テキスト ボックス 196"/>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102507</xdr:rowOff>
    </xdr:to>
    <xdr:cxnSp macro="">
      <xdr:nvCxnSpPr>
        <xdr:cNvPr id="198" name="直線コネクタ 197"/>
        <xdr:cNvCxnSpPr/>
      </xdr:nvCxnSpPr>
      <xdr:spPr>
        <a:xfrm>
          <a:off x="2209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0" name="テキスト ボックス 19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69850</xdr:rowOff>
    </xdr:to>
    <xdr:cxnSp macro="">
      <xdr:nvCxnSpPr>
        <xdr:cNvPr id="201" name="直線コネクタ 200"/>
        <xdr:cNvCxnSpPr/>
      </xdr:nvCxnSpPr>
      <xdr:spPr>
        <a:xfrm>
          <a:off x="1320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2" name="フローチャート: 判断 201"/>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3" name="テキスト ボックス 202"/>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4" name="フローチャート: 判断 203"/>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5" name="テキスト ボックス 204"/>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2"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3" name="楕円 212"/>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14" name="テキスト ボックス 213"/>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163484</xdr:rowOff>
    </xdr:from>
    <xdr:ext cx="762000" cy="259045"/>
    <xdr:sp macro="" textlink="">
      <xdr:nvSpPr>
        <xdr:cNvPr id="216" name="テキスト ボックス 215"/>
        <xdr:cNvSpPr txBox="1"/>
      </xdr:nvSpPr>
      <xdr:spPr>
        <a:xfrm>
          <a:off x="2717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8" name="テキスト ボックス 21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81842</xdr:rowOff>
    </xdr:from>
    <xdr:ext cx="762000" cy="259045"/>
    <xdr:sp macro="" textlink="">
      <xdr:nvSpPr>
        <xdr:cNvPr id="220" name="テキスト ボックス 219"/>
        <xdr:cNvSpPr txBox="1"/>
      </xdr:nvSpPr>
      <xdr:spPr>
        <a:xfrm>
          <a:off x="939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比較的老年人口が少ない（平成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年国勢調査における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歳以上人口 全国：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％、さいたま市：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％）ため、後期高齢者医療事業会計等への繰出金は、比較的少ない状況にある。しかしながら、少子高齢化を背景に繰出金が増加傾向と見込まれるため、負担の増大に備える必要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8" name="直線コネクタ 247"/>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50800</xdr:rowOff>
    </xdr:to>
    <xdr:cxnSp macro="">
      <xdr:nvCxnSpPr>
        <xdr:cNvPr id="253" name="直線コネクタ 252"/>
        <xdr:cNvCxnSpPr/>
      </xdr:nvCxnSpPr>
      <xdr:spPr>
        <a:xfrm>
          <a:off x="15671800" y="9385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56</xdr:row>
      <xdr:rowOff>12700</xdr:rowOff>
    </xdr:to>
    <xdr:cxnSp macro="">
      <xdr:nvCxnSpPr>
        <xdr:cNvPr id="256" name="直線コネクタ 255"/>
        <xdr:cNvCxnSpPr/>
      </xdr:nvCxnSpPr>
      <xdr:spPr>
        <a:xfrm flipV="1">
          <a:off x="14782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7" name="フローチャート: 判断 256"/>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8" name="テキスト ボックス 257"/>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69850</xdr:rowOff>
    </xdr:to>
    <xdr:cxnSp macro="">
      <xdr:nvCxnSpPr>
        <xdr:cNvPr id="259" name="直線コネクタ 258"/>
        <xdr:cNvCxnSpPr/>
      </xdr:nvCxnSpPr>
      <xdr:spPr>
        <a:xfrm flipV="1">
          <a:off x="13893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127000</xdr:rowOff>
    </xdr:from>
    <xdr:to>
      <xdr:col>69</xdr:col>
      <xdr:colOff>92075</xdr:colOff>
      <xdr:row>56</xdr:row>
      <xdr:rowOff>69850</xdr:rowOff>
    </xdr:to>
    <xdr:cxnSp macro="">
      <xdr:nvCxnSpPr>
        <xdr:cNvPr id="262" name="直線コネクタ 261"/>
        <xdr:cNvCxnSpPr/>
      </xdr:nvCxnSpPr>
      <xdr:spPr>
        <a:xfrm>
          <a:off x="13004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3" name="フローチャート: 判断 262"/>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4" name="テキスト ボックス 263"/>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0</xdr:rowOff>
    </xdr:from>
    <xdr:to>
      <xdr:col>82</xdr:col>
      <xdr:colOff>158750</xdr:colOff>
      <xdr:row>55</xdr:row>
      <xdr:rowOff>101600</xdr:rowOff>
    </xdr:to>
    <xdr:sp macro="" textlink="">
      <xdr:nvSpPr>
        <xdr:cNvPr id="272" name="楕円 271"/>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16527</xdr:rowOff>
    </xdr:from>
    <xdr:ext cx="762000" cy="259045"/>
    <xdr:sp macro="" textlink="">
      <xdr:nvSpPr>
        <xdr:cNvPr id="273"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4" name="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8" name="楕円 277"/>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9" name="テキスト ボックス 278"/>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80" name="楕円 279"/>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16527</xdr:rowOff>
    </xdr:from>
    <xdr:ext cx="762000" cy="259045"/>
    <xdr:sp macro="" textlink="">
      <xdr:nvSpPr>
        <xdr:cNvPr id="281" name="テキスト ボックス 280"/>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大規模な法適用公営企業会計（電車、バス等の交通事業等）を有していないため、公営企業に対する繰出金が比較的少額であり、補助費等の比率が類似団体平均と比較し、低い状況が続いている。今後も各種補助金等について、成果指標を設定し、事業効果の検証を実施するなど、補助金支出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143328</xdr:rowOff>
    </xdr:from>
    <xdr:to>
      <xdr:col>82</xdr:col>
      <xdr:colOff>107950</xdr:colOff>
      <xdr:row>41</xdr:row>
      <xdr:rowOff>167822</xdr:rowOff>
    </xdr:to>
    <xdr:cxnSp macro="">
      <xdr:nvCxnSpPr>
        <xdr:cNvPr id="311" name="直線コネクタ 310"/>
        <xdr:cNvCxnSpPr/>
      </xdr:nvCxnSpPr>
      <xdr:spPr>
        <a:xfrm flipV="1">
          <a:off x="16510000" y="5972628"/>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2"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3" name="直線コネクタ 312"/>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58255</xdr:rowOff>
    </xdr:from>
    <xdr:ext cx="762000" cy="259045"/>
    <xdr:sp macro="" textlink="">
      <xdr:nvSpPr>
        <xdr:cNvPr id="314" name="補助費等最大値テキスト"/>
        <xdr:cNvSpPr txBox="1"/>
      </xdr:nvSpPr>
      <xdr:spPr>
        <a:xfrm>
          <a:off x="16598900" y="571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143328</xdr:rowOff>
    </xdr:from>
    <xdr:to>
      <xdr:col>82</xdr:col>
      <xdr:colOff>196850</xdr:colOff>
      <xdr:row>34</xdr:row>
      <xdr:rowOff>143328</xdr:rowOff>
    </xdr:to>
    <xdr:cxnSp macro="">
      <xdr:nvCxnSpPr>
        <xdr:cNvPr id="315" name="直線コネクタ 314"/>
        <xdr:cNvCxnSpPr/>
      </xdr:nvCxnSpPr>
      <xdr:spPr>
        <a:xfrm>
          <a:off x="16421100" y="597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143328</xdr:rowOff>
    </xdr:from>
    <xdr:to>
      <xdr:col>82</xdr:col>
      <xdr:colOff>107950</xdr:colOff>
      <xdr:row>34</xdr:row>
      <xdr:rowOff>143328</xdr:rowOff>
    </xdr:to>
    <xdr:cxnSp macro="">
      <xdr:nvCxnSpPr>
        <xdr:cNvPr id="316" name="直線コネクタ 315"/>
        <xdr:cNvCxnSpPr/>
      </xdr:nvCxnSpPr>
      <xdr:spPr>
        <a:xfrm>
          <a:off x="15671800" y="5972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31949</xdr:rowOff>
    </xdr:from>
    <xdr:ext cx="762000" cy="259045"/>
    <xdr:sp macro="" textlink="">
      <xdr:nvSpPr>
        <xdr:cNvPr id="317" name="補助費等平均値テキスト"/>
        <xdr:cNvSpPr txBox="1"/>
      </xdr:nvSpPr>
      <xdr:spPr>
        <a:xfrm>
          <a:off x="16598900" y="6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59872</xdr:rowOff>
    </xdr:from>
    <xdr:to>
      <xdr:col>82</xdr:col>
      <xdr:colOff>158750</xdr:colOff>
      <xdr:row>38</xdr:row>
      <xdr:rowOff>161472</xdr:rowOff>
    </xdr:to>
    <xdr:sp macro="" textlink="">
      <xdr:nvSpPr>
        <xdr:cNvPr id="318" name="フローチャート: 判断 317"/>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118836</xdr:rowOff>
    </xdr:from>
    <xdr:to>
      <xdr:col>78</xdr:col>
      <xdr:colOff>69850</xdr:colOff>
      <xdr:row>34</xdr:row>
      <xdr:rowOff>143328</xdr:rowOff>
    </xdr:to>
    <xdr:cxnSp macro="">
      <xdr:nvCxnSpPr>
        <xdr:cNvPr id="319" name="直線コネクタ 318"/>
        <xdr:cNvCxnSpPr/>
      </xdr:nvCxnSpPr>
      <xdr:spPr>
        <a:xfrm>
          <a:off x="14782800" y="57766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92528</xdr:rowOff>
    </xdr:from>
    <xdr:to>
      <xdr:col>78</xdr:col>
      <xdr:colOff>120650</xdr:colOff>
      <xdr:row>39</xdr:row>
      <xdr:rowOff>22678</xdr:rowOff>
    </xdr:to>
    <xdr:sp macro="" textlink="">
      <xdr:nvSpPr>
        <xdr:cNvPr id="320" name="フローチャート: 判断 319"/>
        <xdr:cNvSpPr/>
      </xdr:nvSpPr>
      <xdr:spPr>
        <a:xfrm>
          <a:off x="15621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7455</xdr:rowOff>
    </xdr:from>
    <xdr:ext cx="736600" cy="259045"/>
    <xdr:sp macro="" textlink="">
      <xdr:nvSpPr>
        <xdr:cNvPr id="321" name="テキスト ボックス 320"/>
        <xdr:cNvSpPr txBox="1"/>
      </xdr:nvSpPr>
      <xdr:spPr>
        <a:xfrm>
          <a:off x="15290800" y="669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118836</xdr:rowOff>
    </xdr:from>
    <xdr:to>
      <xdr:col>73</xdr:col>
      <xdr:colOff>180975</xdr:colOff>
      <xdr:row>35</xdr:row>
      <xdr:rowOff>86178</xdr:rowOff>
    </xdr:to>
    <xdr:cxnSp macro="">
      <xdr:nvCxnSpPr>
        <xdr:cNvPr id="322" name="直線コネクタ 321"/>
        <xdr:cNvCxnSpPr/>
      </xdr:nvCxnSpPr>
      <xdr:spPr>
        <a:xfrm flipV="1">
          <a:off x="13893800" y="5776686"/>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117022</xdr:rowOff>
    </xdr:from>
    <xdr:to>
      <xdr:col>74</xdr:col>
      <xdr:colOff>31750</xdr:colOff>
      <xdr:row>40</xdr:row>
      <xdr:rowOff>47172</xdr:rowOff>
    </xdr:to>
    <xdr:sp macro="" textlink="">
      <xdr:nvSpPr>
        <xdr:cNvPr id="323" name="フローチャート: 判断 322"/>
        <xdr:cNvSpPr/>
      </xdr:nvSpPr>
      <xdr:spPr>
        <a:xfrm>
          <a:off x="14732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31949</xdr:rowOff>
    </xdr:from>
    <xdr:ext cx="762000" cy="259045"/>
    <xdr:sp macro="" textlink="">
      <xdr:nvSpPr>
        <xdr:cNvPr id="324" name="テキスト ボックス 323"/>
        <xdr:cNvSpPr txBox="1"/>
      </xdr:nvSpPr>
      <xdr:spPr>
        <a:xfrm>
          <a:off x="14401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86178</xdr:rowOff>
    </xdr:from>
    <xdr:to>
      <xdr:col>69</xdr:col>
      <xdr:colOff>92075</xdr:colOff>
      <xdr:row>36</xdr:row>
      <xdr:rowOff>29028</xdr:rowOff>
    </xdr:to>
    <xdr:cxnSp macro="">
      <xdr:nvCxnSpPr>
        <xdr:cNvPr id="325" name="直線コネクタ 324"/>
        <xdr:cNvCxnSpPr/>
      </xdr:nvCxnSpPr>
      <xdr:spPr>
        <a:xfrm flipV="1">
          <a:off x="13004800" y="6086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100693</xdr:rowOff>
    </xdr:from>
    <xdr:to>
      <xdr:col>69</xdr:col>
      <xdr:colOff>142875</xdr:colOff>
      <xdr:row>40</xdr:row>
      <xdr:rowOff>30843</xdr:rowOff>
    </xdr:to>
    <xdr:sp macro="" textlink="">
      <xdr:nvSpPr>
        <xdr:cNvPr id="326" name="フローチャート: 判断 325"/>
        <xdr:cNvSpPr/>
      </xdr:nvSpPr>
      <xdr:spPr>
        <a:xfrm>
          <a:off x="13843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15620</xdr:rowOff>
    </xdr:from>
    <xdr:ext cx="762000" cy="259045"/>
    <xdr:sp macro="" textlink="">
      <xdr:nvSpPr>
        <xdr:cNvPr id="327" name="テキスト ボックス 326"/>
        <xdr:cNvSpPr txBox="1"/>
      </xdr:nvSpPr>
      <xdr:spPr>
        <a:xfrm>
          <a:off x="13512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149678</xdr:rowOff>
    </xdr:from>
    <xdr:to>
      <xdr:col>65</xdr:col>
      <xdr:colOff>53975</xdr:colOff>
      <xdr:row>40</xdr:row>
      <xdr:rowOff>79828</xdr:rowOff>
    </xdr:to>
    <xdr:sp macro="" textlink="">
      <xdr:nvSpPr>
        <xdr:cNvPr id="328" name="フローチャート: 判断 327"/>
        <xdr:cNvSpPr/>
      </xdr:nvSpPr>
      <xdr:spPr>
        <a:xfrm>
          <a:off x="12954000" y="683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64605</xdr:rowOff>
    </xdr:from>
    <xdr:ext cx="762000" cy="259045"/>
    <xdr:sp macro="" textlink="">
      <xdr:nvSpPr>
        <xdr:cNvPr id="329" name="テキスト ボックス 328"/>
        <xdr:cNvSpPr txBox="1"/>
      </xdr:nvSpPr>
      <xdr:spPr>
        <a:xfrm>
          <a:off x="12623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92528</xdr:rowOff>
    </xdr:from>
    <xdr:to>
      <xdr:col>82</xdr:col>
      <xdr:colOff>158750</xdr:colOff>
      <xdr:row>35</xdr:row>
      <xdr:rowOff>22678</xdr:rowOff>
    </xdr:to>
    <xdr:sp macro="" textlink="">
      <xdr:nvSpPr>
        <xdr:cNvPr id="335" name="楕円 334"/>
        <xdr:cNvSpPr/>
      </xdr:nvSpPr>
      <xdr:spPr>
        <a:xfrm>
          <a:off x="164592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1105</xdr:rowOff>
    </xdr:from>
    <xdr:ext cx="762000" cy="259045"/>
    <xdr:sp macro="" textlink="">
      <xdr:nvSpPr>
        <xdr:cNvPr id="336" name="補助費等該当値テキスト"/>
        <xdr:cNvSpPr txBox="1"/>
      </xdr:nvSpPr>
      <xdr:spPr>
        <a:xfrm>
          <a:off x="16598900" y="58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92528</xdr:rowOff>
    </xdr:from>
    <xdr:to>
      <xdr:col>78</xdr:col>
      <xdr:colOff>120650</xdr:colOff>
      <xdr:row>35</xdr:row>
      <xdr:rowOff>22678</xdr:rowOff>
    </xdr:to>
    <xdr:sp macro="" textlink="">
      <xdr:nvSpPr>
        <xdr:cNvPr id="337" name="楕円 336"/>
        <xdr:cNvSpPr/>
      </xdr:nvSpPr>
      <xdr:spPr>
        <a:xfrm>
          <a:off x="15621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32855</xdr:rowOff>
    </xdr:from>
    <xdr:ext cx="736600" cy="259045"/>
    <xdr:sp macro="" textlink="">
      <xdr:nvSpPr>
        <xdr:cNvPr id="338" name="テキスト ボックス 337"/>
        <xdr:cNvSpPr txBox="1"/>
      </xdr:nvSpPr>
      <xdr:spPr>
        <a:xfrm>
          <a:off x="15290800" y="569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68036</xdr:rowOff>
    </xdr:from>
    <xdr:to>
      <xdr:col>74</xdr:col>
      <xdr:colOff>31750</xdr:colOff>
      <xdr:row>33</xdr:row>
      <xdr:rowOff>169636</xdr:rowOff>
    </xdr:to>
    <xdr:sp macro="" textlink="">
      <xdr:nvSpPr>
        <xdr:cNvPr id="339" name="楕円 338"/>
        <xdr:cNvSpPr/>
      </xdr:nvSpPr>
      <xdr:spPr>
        <a:xfrm>
          <a:off x="14732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8363</xdr:rowOff>
    </xdr:from>
    <xdr:ext cx="762000" cy="259045"/>
    <xdr:sp macro="" textlink="">
      <xdr:nvSpPr>
        <xdr:cNvPr id="340" name="テキスト ボックス 339"/>
        <xdr:cNvSpPr txBox="1"/>
      </xdr:nvSpPr>
      <xdr:spPr>
        <a:xfrm>
          <a:off x="14401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41" name="楕円 340"/>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42" name="テキスト ボックス 341"/>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149678</xdr:rowOff>
    </xdr:from>
    <xdr:to>
      <xdr:col>65</xdr:col>
      <xdr:colOff>53975</xdr:colOff>
      <xdr:row>36</xdr:row>
      <xdr:rowOff>79828</xdr:rowOff>
    </xdr:to>
    <xdr:sp macro="" textlink="">
      <xdr:nvSpPr>
        <xdr:cNvPr id="343" name="楕円 342"/>
        <xdr:cNvSpPr/>
      </xdr:nvSpPr>
      <xdr:spPr>
        <a:xfrm>
          <a:off x="12954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90005</xdr:rowOff>
    </xdr:from>
    <xdr:ext cx="762000" cy="259045"/>
    <xdr:sp macro="" textlink="">
      <xdr:nvSpPr>
        <xdr:cNvPr id="344" name="テキスト ボックス 343"/>
        <xdr:cNvSpPr txBox="1"/>
      </xdr:nvSpPr>
      <xdr:spPr>
        <a:xfrm>
          <a:off x="12623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市民ニーズに対応した事業の選択と集中を進め、普通建設事業費の平準化を図ってきたことで、市債残高が類似団体の中で低い水準となっている。平成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年度は老朽化に伴う公共施設の建替えや耐震化など普通建設事業費の増加により比率が上昇している。今後も後年度の公債費負担を踏まえながら、事業を進める。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4" name="直線コネクタ 373"/>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5"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6" name="直線コネクタ 375"/>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86178</xdr:rowOff>
    </xdr:to>
    <xdr:cxnSp macro="">
      <xdr:nvCxnSpPr>
        <xdr:cNvPr id="379" name="直線コネクタ 378"/>
        <xdr:cNvCxnSpPr/>
      </xdr:nvCxnSpPr>
      <xdr:spPr>
        <a:xfrm>
          <a:off x="3987800" y="12928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80"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81" name="フローチャート: 判断 380"/>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77</xdr:row>
      <xdr:rowOff>86179</xdr:rowOff>
    </xdr:to>
    <xdr:cxnSp macro="">
      <xdr:nvCxnSpPr>
        <xdr:cNvPr id="382" name="直線コネクタ 381"/>
        <xdr:cNvCxnSpPr/>
      </xdr:nvCxnSpPr>
      <xdr:spPr>
        <a:xfrm flipV="1">
          <a:off x="3098800" y="129286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83" name="フローチャート: 判断 382"/>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4" name="テキスト ボックス 383"/>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29029</xdr:rowOff>
    </xdr:from>
    <xdr:to>
      <xdr:col>15</xdr:col>
      <xdr:colOff>98425</xdr:colOff>
      <xdr:row>77</xdr:row>
      <xdr:rowOff>86179</xdr:rowOff>
    </xdr:to>
    <xdr:cxnSp macro="">
      <xdr:nvCxnSpPr>
        <xdr:cNvPr id="385" name="直線コネクタ 384"/>
        <xdr:cNvCxnSpPr/>
      </xdr:nvCxnSpPr>
      <xdr:spPr>
        <a:xfrm>
          <a:off x="2209800" y="1305922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6" name="フローチャート: 判断 385"/>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7" name="テキスト ボックス 386"/>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29029</xdr:rowOff>
    </xdr:from>
    <xdr:to>
      <xdr:col>11</xdr:col>
      <xdr:colOff>9525</xdr:colOff>
      <xdr:row>77</xdr:row>
      <xdr:rowOff>20864</xdr:rowOff>
    </xdr:to>
    <xdr:cxnSp macro="">
      <xdr:nvCxnSpPr>
        <xdr:cNvPr id="388" name="直線コネクタ 387"/>
        <xdr:cNvCxnSpPr/>
      </xdr:nvCxnSpPr>
      <xdr:spPr>
        <a:xfrm flipV="1">
          <a:off x="1320800" y="130592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9" name="フローチャート: 判断 388"/>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90" name="テキスト ボックス 389"/>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91" name="フローチャート: 判断 390"/>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2" name="テキスト ボックス 391"/>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98" name="楕円 397"/>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99"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400" name="楕円 399"/>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401" name="テキスト ボックス 400"/>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35379</xdr:rowOff>
    </xdr:from>
    <xdr:to>
      <xdr:col>15</xdr:col>
      <xdr:colOff>149225</xdr:colOff>
      <xdr:row>77</xdr:row>
      <xdr:rowOff>136979</xdr:rowOff>
    </xdr:to>
    <xdr:sp macro="" textlink="">
      <xdr:nvSpPr>
        <xdr:cNvPr id="402" name="楕円 401"/>
        <xdr:cNvSpPr/>
      </xdr:nvSpPr>
      <xdr:spPr>
        <a:xfrm>
          <a:off x="3048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147156</xdr:rowOff>
    </xdr:from>
    <xdr:ext cx="762000" cy="259045"/>
    <xdr:sp macro="" textlink="">
      <xdr:nvSpPr>
        <xdr:cNvPr id="403" name="テキスト ボックス 402"/>
        <xdr:cNvSpPr txBox="1"/>
      </xdr:nvSpPr>
      <xdr:spPr>
        <a:xfrm>
          <a:off x="2717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149679</xdr:rowOff>
    </xdr:from>
    <xdr:to>
      <xdr:col>11</xdr:col>
      <xdr:colOff>60325</xdr:colOff>
      <xdr:row>76</xdr:row>
      <xdr:rowOff>79829</xdr:rowOff>
    </xdr:to>
    <xdr:sp macro="" textlink="">
      <xdr:nvSpPr>
        <xdr:cNvPr id="404" name="楕円 403"/>
        <xdr:cNvSpPr/>
      </xdr:nvSpPr>
      <xdr:spPr>
        <a:xfrm>
          <a:off x="2159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90005</xdr:rowOff>
    </xdr:from>
    <xdr:ext cx="762000" cy="259045"/>
    <xdr:sp macro="" textlink="">
      <xdr:nvSpPr>
        <xdr:cNvPr id="405" name="テキスト ボックス 404"/>
        <xdr:cNvSpPr txBox="1"/>
      </xdr:nvSpPr>
      <xdr:spPr>
        <a:xfrm>
          <a:off x="1828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141514</xdr:rowOff>
    </xdr:from>
    <xdr:to>
      <xdr:col>6</xdr:col>
      <xdr:colOff>171450</xdr:colOff>
      <xdr:row>77</xdr:row>
      <xdr:rowOff>71664</xdr:rowOff>
    </xdr:to>
    <xdr:sp macro="" textlink="">
      <xdr:nvSpPr>
        <xdr:cNvPr id="406" name="楕円 405"/>
        <xdr:cNvSpPr/>
      </xdr:nvSpPr>
      <xdr:spPr>
        <a:xfrm>
          <a:off x="1270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81841</xdr:rowOff>
    </xdr:from>
    <xdr:ext cx="762000" cy="259045"/>
    <xdr:sp macro="" textlink="">
      <xdr:nvSpPr>
        <xdr:cNvPr id="407" name="テキスト ボックス 406"/>
        <xdr:cNvSpPr txBox="1"/>
      </xdr:nvSpPr>
      <xdr:spPr>
        <a:xfrm>
          <a:off x="939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、決算額に占める公債費の割合が小さいことから、公債費以外の経費が相対的に大きくなっている。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特に、少子高齢化の影響による扶助費の増加などを背景に、経常的な経費が増加している。今後も、既存事業の見直し等によりコスト削減に努める。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7" name="直線コネクタ 436"/>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8"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9" name="直線コネクタ 438"/>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40"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41" name="直線コネクタ 440"/>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1814</xdr:rowOff>
    </xdr:from>
    <xdr:to>
      <xdr:col>82</xdr:col>
      <xdr:colOff>107950</xdr:colOff>
      <xdr:row>80</xdr:row>
      <xdr:rowOff>121557</xdr:rowOff>
    </xdr:to>
    <xdr:cxnSp macro="">
      <xdr:nvCxnSpPr>
        <xdr:cNvPr id="442" name="直線コネクタ 441"/>
        <xdr:cNvCxnSpPr/>
      </xdr:nvCxnSpPr>
      <xdr:spPr>
        <a:xfrm>
          <a:off x="15671800" y="137178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43"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4" name="フローチャート: 判断 443"/>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80736</xdr:rowOff>
    </xdr:from>
    <xdr:to>
      <xdr:col>78</xdr:col>
      <xdr:colOff>69850</xdr:colOff>
      <xdr:row>80</xdr:row>
      <xdr:rowOff>1814</xdr:rowOff>
    </xdr:to>
    <xdr:cxnSp macro="">
      <xdr:nvCxnSpPr>
        <xdr:cNvPr id="445" name="直線コネクタ 444"/>
        <xdr:cNvCxnSpPr/>
      </xdr:nvCxnSpPr>
      <xdr:spPr>
        <a:xfrm>
          <a:off x="14782800" y="13282386"/>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6" name="フローチャート: 判断 445"/>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100891</xdr:rowOff>
    </xdr:from>
    <xdr:ext cx="736600" cy="259045"/>
    <xdr:sp macro="" textlink="">
      <xdr:nvSpPr>
        <xdr:cNvPr id="447" name="テキスト ボックス 446"/>
        <xdr:cNvSpPr txBox="1"/>
      </xdr:nvSpPr>
      <xdr:spPr>
        <a:xfrm>
          <a:off x="15290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80736</xdr:rowOff>
    </xdr:from>
    <xdr:to>
      <xdr:col>73</xdr:col>
      <xdr:colOff>180975</xdr:colOff>
      <xdr:row>78</xdr:row>
      <xdr:rowOff>50800</xdr:rowOff>
    </xdr:to>
    <xdr:cxnSp macro="">
      <xdr:nvCxnSpPr>
        <xdr:cNvPr id="448" name="直線コネクタ 447"/>
        <xdr:cNvCxnSpPr/>
      </xdr:nvCxnSpPr>
      <xdr:spPr>
        <a:xfrm flipV="1">
          <a:off x="13893800" y="13282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9" name="フローチャート: 判断 448"/>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50" name="テキスト ボックス 449"/>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61686</xdr:rowOff>
    </xdr:to>
    <xdr:cxnSp macro="">
      <xdr:nvCxnSpPr>
        <xdr:cNvPr id="451" name="直線コネクタ 450"/>
        <xdr:cNvCxnSpPr/>
      </xdr:nvCxnSpPr>
      <xdr:spPr>
        <a:xfrm flipV="1">
          <a:off x="13004800" y="13423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52" name="フローチャート: 判断 451"/>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53" name="テキスト ボックス 452"/>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4" name="フローチャート: 判断 453"/>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55" name="テキスト ボックス 454"/>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70757</xdr:rowOff>
    </xdr:from>
    <xdr:to>
      <xdr:col>82</xdr:col>
      <xdr:colOff>158750</xdr:colOff>
      <xdr:row>81</xdr:row>
      <xdr:rowOff>907</xdr:rowOff>
    </xdr:to>
    <xdr:sp macro="" textlink="">
      <xdr:nvSpPr>
        <xdr:cNvPr id="461" name="楕円 460"/>
        <xdr:cNvSpPr/>
      </xdr:nvSpPr>
      <xdr:spPr>
        <a:xfrm>
          <a:off x="164592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42834</xdr:rowOff>
    </xdr:from>
    <xdr:ext cx="762000" cy="259045"/>
    <xdr:sp macro="" textlink="">
      <xdr:nvSpPr>
        <xdr:cNvPr id="462" name="公債費以外該当値テキスト"/>
        <xdr:cNvSpPr txBox="1"/>
      </xdr:nvSpPr>
      <xdr:spPr>
        <a:xfrm>
          <a:off x="16598900" y="1375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122464</xdr:rowOff>
    </xdr:from>
    <xdr:to>
      <xdr:col>78</xdr:col>
      <xdr:colOff>120650</xdr:colOff>
      <xdr:row>80</xdr:row>
      <xdr:rowOff>52614</xdr:rowOff>
    </xdr:to>
    <xdr:sp macro="" textlink="">
      <xdr:nvSpPr>
        <xdr:cNvPr id="463" name="楕円 462"/>
        <xdr:cNvSpPr/>
      </xdr:nvSpPr>
      <xdr:spPr>
        <a:xfrm>
          <a:off x="15621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37391</xdr:rowOff>
    </xdr:from>
    <xdr:ext cx="736600" cy="259045"/>
    <xdr:sp macro="" textlink="">
      <xdr:nvSpPr>
        <xdr:cNvPr id="464" name="テキスト ボックス 463"/>
        <xdr:cNvSpPr txBox="1"/>
      </xdr:nvSpPr>
      <xdr:spPr>
        <a:xfrm>
          <a:off x="15290800" y="1375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29936</xdr:rowOff>
    </xdr:from>
    <xdr:to>
      <xdr:col>74</xdr:col>
      <xdr:colOff>31750</xdr:colOff>
      <xdr:row>77</xdr:row>
      <xdr:rowOff>131536</xdr:rowOff>
    </xdr:to>
    <xdr:sp macro="" textlink="">
      <xdr:nvSpPr>
        <xdr:cNvPr id="465" name="楕円 464"/>
        <xdr:cNvSpPr/>
      </xdr:nvSpPr>
      <xdr:spPr>
        <a:xfrm>
          <a:off x="14732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116313</xdr:rowOff>
    </xdr:from>
    <xdr:ext cx="762000" cy="259045"/>
    <xdr:sp macro="" textlink="">
      <xdr:nvSpPr>
        <xdr:cNvPr id="466" name="テキスト ボックス 465"/>
        <xdr:cNvSpPr txBox="1"/>
      </xdr:nvSpPr>
      <xdr:spPr>
        <a:xfrm>
          <a:off x="14401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67" name="楕円 466"/>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68" name="テキスト ボックス 467"/>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69" name="楕円 468"/>
        <xdr:cNvSpPr/>
      </xdr:nvSpPr>
      <xdr:spPr>
        <a:xfrm>
          <a:off x="12954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97263</xdr:rowOff>
    </xdr:from>
    <xdr:ext cx="762000" cy="259045"/>
    <xdr:sp macro="" textlink="">
      <xdr:nvSpPr>
        <xdr:cNvPr id="470" name="テキスト ボックス 469"/>
        <xdr:cNvSpPr txBox="1"/>
      </xdr:nvSpPr>
      <xdr:spPr>
        <a:xfrm>
          <a:off x="12623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124790</xdr:rowOff>
    </xdr:from>
    <xdr:to>
      <xdr:col>29</xdr:col>
      <xdr:colOff>127000</xdr:colOff>
      <xdr:row>15</xdr:row>
      <xdr:rowOff>149159</xdr:rowOff>
    </xdr:to>
    <xdr:cxnSp macro="">
      <xdr:nvCxnSpPr>
        <xdr:cNvPr id="48" name="直線コネクタ 47"/>
        <xdr:cNvCxnSpPr/>
      </xdr:nvCxnSpPr>
      <xdr:spPr bwMode="auto">
        <a:xfrm flipV="1">
          <a:off x="5003800" y="2744165"/>
          <a:ext cx="6477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55519</xdr:rowOff>
    </xdr:from>
    <xdr:ext cx="762000" cy="259045"/>
    <xdr:sp macro="" textlink="">
      <xdr:nvSpPr>
        <xdr:cNvPr id="49" name="人口1人当たり決算額の推移平均値テキスト130"/>
        <xdr:cNvSpPr txBox="1"/>
      </xdr:nvSpPr>
      <xdr:spPr>
        <a:xfrm>
          <a:off x="5740400" y="2331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149159</xdr:rowOff>
    </xdr:from>
    <xdr:to>
      <xdr:col>26</xdr:col>
      <xdr:colOff>50800</xdr:colOff>
      <xdr:row>20</xdr:row>
      <xdr:rowOff>56462</xdr:rowOff>
    </xdr:to>
    <xdr:cxnSp macro="">
      <xdr:nvCxnSpPr>
        <xdr:cNvPr id="51" name="直線コネクタ 50"/>
        <xdr:cNvCxnSpPr/>
      </xdr:nvCxnSpPr>
      <xdr:spPr bwMode="auto">
        <a:xfrm flipV="1">
          <a:off x="4305300" y="2768534"/>
          <a:ext cx="698500" cy="76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155546</xdr:rowOff>
    </xdr:from>
    <xdr:ext cx="736600" cy="259045"/>
    <xdr:sp macro="" textlink="">
      <xdr:nvSpPr>
        <xdr:cNvPr id="53" name="テキスト ボックス 52"/>
        <xdr:cNvSpPr txBox="1"/>
      </xdr:nvSpPr>
      <xdr:spPr>
        <a:xfrm>
          <a:off x="4622800" y="226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53764</xdr:rowOff>
    </xdr:from>
    <xdr:to>
      <xdr:col>22</xdr:col>
      <xdr:colOff>114300</xdr:colOff>
      <xdr:row>20</xdr:row>
      <xdr:rowOff>56462</xdr:rowOff>
    </xdr:to>
    <xdr:cxnSp macro="">
      <xdr:nvCxnSpPr>
        <xdr:cNvPr id="54" name="直線コネクタ 53"/>
        <xdr:cNvCxnSpPr/>
      </xdr:nvCxnSpPr>
      <xdr:spPr bwMode="auto">
        <a:xfrm>
          <a:off x="3606800" y="3530389"/>
          <a:ext cx="698500" cy="2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154540</xdr:rowOff>
    </xdr:from>
    <xdr:ext cx="762000" cy="259045"/>
    <xdr:sp macro="" textlink="">
      <xdr:nvSpPr>
        <xdr:cNvPr id="56" name="テキスト ボックス 55"/>
        <xdr:cNvSpPr txBox="1"/>
      </xdr:nvSpPr>
      <xdr:spPr>
        <a:xfrm>
          <a:off x="3924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53764</xdr:rowOff>
    </xdr:from>
    <xdr:to>
      <xdr:col>18</xdr:col>
      <xdr:colOff>177800</xdr:colOff>
      <xdr:row>20</xdr:row>
      <xdr:rowOff>60851</xdr:rowOff>
    </xdr:to>
    <xdr:cxnSp macro="">
      <xdr:nvCxnSpPr>
        <xdr:cNvPr id="57" name="直線コネクタ 56"/>
        <xdr:cNvCxnSpPr/>
      </xdr:nvCxnSpPr>
      <xdr:spPr bwMode="auto">
        <a:xfrm flipV="1">
          <a:off x="2908300" y="3530389"/>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146654</xdr:rowOff>
    </xdr:from>
    <xdr:ext cx="762000" cy="259045"/>
    <xdr:sp macro="" textlink="">
      <xdr:nvSpPr>
        <xdr:cNvPr id="59" name="テキスト ボックス 58"/>
        <xdr:cNvSpPr txBox="1"/>
      </xdr:nvSpPr>
      <xdr:spPr>
        <a:xfrm>
          <a:off x="32258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154380</xdr:rowOff>
    </xdr:from>
    <xdr:ext cx="762000" cy="259045"/>
    <xdr:sp macro="" textlink="">
      <xdr:nvSpPr>
        <xdr:cNvPr id="61" name="テキスト ボックス 60"/>
        <xdr:cNvSpPr txBox="1"/>
      </xdr:nvSpPr>
      <xdr:spPr>
        <a:xfrm>
          <a:off x="25273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73990</xdr:rowOff>
    </xdr:from>
    <xdr:to>
      <xdr:col>29</xdr:col>
      <xdr:colOff>177800</xdr:colOff>
      <xdr:row>16</xdr:row>
      <xdr:rowOff>4140</xdr:rowOff>
    </xdr:to>
    <xdr:sp macro="" textlink="">
      <xdr:nvSpPr>
        <xdr:cNvPr id="67" name="楕円 66"/>
        <xdr:cNvSpPr/>
      </xdr:nvSpPr>
      <xdr:spPr bwMode="auto">
        <a:xfrm>
          <a:off x="5600700" y="269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46067</xdr:rowOff>
    </xdr:from>
    <xdr:ext cx="762000" cy="259045"/>
    <xdr:sp macro="" textlink="">
      <xdr:nvSpPr>
        <xdr:cNvPr id="68" name="人口1人当たり決算額の推移該当値テキスト130"/>
        <xdr:cNvSpPr txBox="1"/>
      </xdr:nvSpPr>
      <xdr:spPr>
        <a:xfrm>
          <a:off x="5740400" y="266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98359</xdr:rowOff>
    </xdr:from>
    <xdr:to>
      <xdr:col>26</xdr:col>
      <xdr:colOff>101600</xdr:colOff>
      <xdr:row>16</xdr:row>
      <xdr:rowOff>28509</xdr:rowOff>
    </xdr:to>
    <xdr:sp macro="" textlink="">
      <xdr:nvSpPr>
        <xdr:cNvPr id="69" name="楕円 68"/>
        <xdr:cNvSpPr/>
      </xdr:nvSpPr>
      <xdr:spPr bwMode="auto">
        <a:xfrm>
          <a:off x="4953000" y="2717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13286</xdr:rowOff>
    </xdr:from>
    <xdr:ext cx="736600" cy="259045"/>
    <xdr:sp macro="" textlink="">
      <xdr:nvSpPr>
        <xdr:cNvPr id="70" name="テキスト ボックス 69"/>
        <xdr:cNvSpPr txBox="1"/>
      </xdr:nvSpPr>
      <xdr:spPr>
        <a:xfrm>
          <a:off x="4622800" y="280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5662</xdr:rowOff>
    </xdr:from>
    <xdr:to>
      <xdr:col>22</xdr:col>
      <xdr:colOff>165100</xdr:colOff>
      <xdr:row>20</xdr:row>
      <xdr:rowOff>107262</xdr:rowOff>
    </xdr:to>
    <xdr:sp macro="" textlink="">
      <xdr:nvSpPr>
        <xdr:cNvPr id="71" name="楕円 70"/>
        <xdr:cNvSpPr/>
      </xdr:nvSpPr>
      <xdr:spPr bwMode="auto">
        <a:xfrm>
          <a:off x="4254500" y="348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92039</xdr:rowOff>
    </xdr:from>
    <xdr:ext cx="762000" cy="259045"/>
    <xdr:sp macro="" textlink="">
      <xdr:nvSpPr>
        <xdr:cNvPr id="72" name="テキスト ボックス 71"/>
        <xdr:cNvSpPr txBox="1"/>
      </xdr:nvSpPr>
      <xdr:spPr>
        <a:xfrm>
          <a:off x="3924300" y="356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2964</xdr:rowOff>
    </xdr:from>
    <xdr:to>
      <xdr:col>19</xdr:col>
      <xdr:colOff>38100</xdr:colOff>
      <xdr:row>20</xdr:row>
      <xdr:rowOff>104564</xdr:rowOff>
    </xdr:to>
    <xdr:sp macro="" textlink="">
      <xdr:nvSpPr>
        <xdr:cNvPr id="73" name="楕円 72"/>
        <xdr:cNvSpPr/>
      </xdr:nvSpPr>
      <xdr:spPr bwMode="auto">
        <a:xfrm>
          <a:off x="3556000" y="347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89341</xdr:rowOff>
    </xdr:from>
    <xdr:ext cx="762000" cy="259045"/>
    <xdr:sp macro="" textlink="">
      <xdr:nvSpPr>
        <xdr:cNvPr id="74" name="テキスト ボックス 73"/>
        <xdr:cNvSpPr txBox="1"/>
      </xdr:nvSpPr>
      <xdr:spPr>
        <a:xfrm>
          <a:off x="3225800" y="356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10051</xdr:rowOff>
    </xdr:from>
    <xdr:to>
      <xdr:col>15</xdr:col>
      <xdr:colOff>101600</xdr:colOff>
      <xdr:row>20</xdr:row>
      <xdr:rowOff>111651</xdr:rowOff>
    </xdr:to>
    <xdr:sp macro="" textlink="">
      <xdr:nvSpPr>
        <xdr:cNvPr id="75" name="楕円 74"/>
        <xdr:cNvSpPr/>
      </xdr:nvSpPr>
      <xdr:spPr bwMode="auto">
        <a:xfrm>
          <a:off x="2857500" y="348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96428</xdr:rowOff>
    </xdr:from>
    <xdr:ext cx="762000" cy="259045"/>
    <xdr:sp macro="" textlink="">
      <xdr:nvSpPr>
        <xdr:cNvPr id="76" name="テキスト ボックス 75"/>
        <xdr:cNvSpPr txBox="1"/>
      </xdr:nvSpPr>
      <xdr:spPr>
        <a:xfrm>
          <a:off x="2527300" y="35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53345</xdr:rowOff>
    </xdr:from>
    <xdr:to>
      <xdr:col>29</xdr:col>
      <xdr:colOff>127000</xdr:colOff>
      <xdr:row>36</xdr:row>
      <xdr:rowOff>54854</xdr:rowOff>
    </xdr:to>
    <xdr:cxnSp macro="">
      <xdr:nvCxnSpPr>
        <xdr:cNvPr id="108" name="直線コネクタ 107"/>
        <xdr:cNvCxnSpPr/>
      </xdr:nvCxnSpPr>
      <xdr:spPr bwMode="auto">
        <a:xfrm flipV="1">
          <a:off x="5003800" y="7006595"/>
          <a:ext cx="6477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54854</xdr:rowOff>
    </xdr:from>
    <xdr:to>
      <xdr:col>26</xdr:col>
      <xdr:colOff>50800</xdr:colOff>
      <xdr:row>36</xdr:row>
      <xdr:rowOff>97008</xdr:rowOff>
    </xdr:to>
    <xdr:cxnSp macro="">
      <xdr:nvCxnSpPr>
        <xdr:cNvPr id="111" name="直線コネクタ 110"/>
        <xdr:cNvCxnSpPr/>
      </xdr:nvCxnSpPr>
      <xdr:spPr bwMode="auto">
        <a:xfrm flipV="1">
          <a:off x="4305300" y="7008104"/>
          <a:ext cx="698500" cy="4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97008</xdr:rowOff>
    </xdr:from>
    <xdr:to>
      <xdr:col>22</xdr:col>
      <xdr:colOff>114300</xdr:colOff>
      <xdr:row>36</xdr:row>
      <xdr:rowOff>127915</xdr:rowOff>
    </xdr:to>
    <xdr:cxnSp macro="">
      <xdr:nvCxnSpPr>
        <xdr:cNvPr id="114" name="直線コネクタ 113"/>
        <xdr:cNvCxnSpPr/>
      </xdr:nvCxnSpPr>
      <xdr:spPr bwMode="auto">
        <a:xfrm flipV="1">
          <a:off x="3606800" y="7050258"/>
          <a:ext cx="698500" cy="3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127915</xdr:rowOff>
    </xdr:from>
    <xdr:to>
      <xdr:col>18</xdr:col>
      <xdr:colOff>177800</xdr:colOff>
      <xdr:row>36</xdr:row>
      <xdr:rowOff>156581</xdr:rowOff>
    </xdr:to>
    <xdr:cxnSp macro="">
      <xdr:nvCxnSpPr>
        <xdr:cNvPr id="117" name="直線コネクタ 116"/>
        <xdr:cNvCxnSpPr/>
      </xdr:nvCxnSpPr>
      <xdr:spPr bwMode="auto">
        <a:xfrm flipV="1">
          <a:off x="2908300" y="7081165"/>
          <a:ext cx="698500" cy="2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2545</xdr:rowOff>
    </xdr:from>
    <xdr:to>
      <xdr:col>29</xdr:col>
      <xdr:colOff>177800</xdr:colOff>
      <xdr:row>36</xdr:row>
      <xdr:rowOff>104145</xdr:rowOff>
    </xdr:to>
    <xdr:sp macro="" textlink="">
      <xdr:nvSpPr>
        <xdr:cNvPr id="127" name="楕円 126"/>
        <xdr:cNvSpPr/>
      </xdr:nvSpPr>
      <xdr:spPr bwMode="auto">
        <a:xfrm>
          <a:off x="5600700" y="695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317522</xdr:rowOff>
    </xdr:from>
    <xdr:ext cx="762000" cy="259045"/>
    <xdr:sp macro="" textlink="">
      <xdr:nvSpPr>
        <xdr:cNvPr id="128" name="人口1人当たり決算額の推移該当値テキスト445"/>
        <xdr:cNvSpPr txBox="1"/>
      </xdr:nvSpPr>
      <xdr:spPr>
        <a:xfrm>
          <a:off x="5740400" y="692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4054</xdr:rowOff>
    </xdr:from>
    <xdr:to>
      <xdr:col>26</xdr:col>
      <xdr:colOff>101600</xdr:colOff>
      <xdr:row>36</xdr:row>
      <xdr:rowOff>105654</xdr:rowOff>
    </xdr:to>
    <xdr:sp macro="" textlink="">
      <xdr:nvSpPr>
        <xdr:cNvPr id="129" name="楕円 128"/>
        <xdr:cNvSpPr/>
      </xdr:nvSpPr>
      <xdr:spPr bwMode="auto">
        <a:xfrm>
          <a:off x="4953000" y="695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90431</xdr:rowOff>
    </xdr:from>
    <xdr:ext cx="736600" cy="259045"/>
    <xdr:sp macro="" textlink="">
      <xdr:nvSpPr>
        <xdr:cNvPr id="130" name="テキスト ボックス 129"/>
        <xdr:cNvSpPr txBox="1"/>
      </xdr:nvSpPr>
      <xdr:spPr>
        <a:xfrm>
          <a:off x="4622800" y="704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46208</xdr:rowOff>
    </xdr:from>
    <xdr:to>
      <xdr:col>22</xdr:col>
      <xdr:colOff>165100</xdr:colOff>
      <xdr:row>36</xdr:row>
      <xdr:rowOff>147808</xdr:rowOff>
    </xdr:to>
    <xdr:sp macro="" textlink="">
      <xdr:nvSpPr>
        <xdr:cNvPr id="131" name="楕円 130"/>
        <xdr:cNvSpPr/>
      </xdr:nvSpPr>
      <xdr:spPr bwMode="auto">
        <a:xfrm>
          <a:off x="4254500" y="699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132585</xdr:rowOff>
    </xdr:from>
    <xdr:ext cx="762000" cy="259045"/>
    <xdr:sp macro="" textlink="">
      <xdr:nvSpPr>
        <xdr:cNvPr id="132" name="テキスト ボックス 131"/>
        <xdr:cNvSpPr txBox="1"/>
      </xdr:nvSpPr>
      <xdr:spPr>
        <a:xfrm>
          <a:off x="3924300" y="708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77115</xdr:rowOff>
    </xdr:from>
    <xdr:to>
      <xdr:col>19</xdr:col>
      <xdr:colOff>38100</xdr:colOff>
      <xdr:row>37</xdr:row>
      <xdr:rowOff>7265</xdr:rowOff>
    </xdr:to>
    <xdr:sp macro="" textlink="">
      <xdr:nvSpPr>
        <xdr:cNvPr id="133" name="楕円 132"/>
        <xdr:cNvSpPr/>
      </xdr:nvSpPr>
      <xdr:spPr bwMode="auto">
        <a:xfrm>
          <a:off x="3556000" y="703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163492</xdr:rowOff>
    </xdr:from>
    <xdr:ext cx="762000" cy="259045"/>
    <xdr:sp macro="" textlink="">
      <xdr:nvSpPr>
        <xdr:cNvPr id="134" name="テキスト ボックス 133"/>
        <xdr:cNvSpPr txBox="1"/>
      </xdr:nvSpPr>
      <xdr:spPr>
        <a:xfrm>
          <a:off x="3225800" y="711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105781</xdr:rowOff>
    </xdr:from>
    <xdr:to>
      <xdr:col>15</xdr:col>
      <xdr:colOff>101600</xdr:colOff>
      <xdr:row>37</xdr:row>
      <xdr:rowOff>35931</xdr:rowOff>
    </xdr:to>
    <xdr:sp macro="" textlink="">
      <xdr:nvSpPr>
        <xdr:cNvPr id="135" name="楕円 134"/>
        <xdr:cNvSpPr/>
      </xdr:nvSpPr>
      <xdr:spPr bwMode="auto">
        <a:xfrm>
          <a:off x="2857500" y="705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20708</xdr:rowOff>
    </xdr:from>
    <xdr:ext cx="762000" cy="259045"/>
    <xdr:sp macro="" textlink="">
      <xdr:nvSpPr>
        <xdr:cNvPr id="136" name="テキスト ボックス 135"/>
        <xdr:cNvSpPr txBox="1"/>
      </xdr:nvSpPr>
      <xdr:spPr>
        <a:xfrm>
          <a:off x="2527300" y="714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1,302,256
1,277,532
217.43
544,752,975
538,153,498
1,477,679
299,298,216
458,122,164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37562</xdr:rowOff>
    </xdr:from>
    <xdr:to>
      <xdr:col>24</xdr:col>
      <xdr:colOff>63500</xdr:colOff>
      <xdr:row>34</xdr:row>
      <xdr:rowOff>50592</xdr:rowOff>
    </xdr:to>
    <xdr:cxnSp macro="">
      <xdr:nvCxnSpPr>
        <xdr:cNvPr id="59" name="直線コネクタ 58"/>
        <xdr:cNvCxnSpPr/>
      </xdr:nvCxnSpPr>
      <xdr:spPr>
        <a:xfrm flipV="1">
          <a:off x="3797300" y="5866862"/>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154685</xdr:rowOff>
    </xdr:from>
    <xdr:ext cx="599010" cy="259045"/>
    <xdr:sp macro="" textlink="">
      <xdr:nvSpPr>
        <xdr:cNvPr id="60" name="人件費平均値テキスト"/>
        <xdr:cNvSpPr txBox="1"/>
      </xdr:nvSpPr>
      <xdr:spPr>
        <a:xfrm>
          <a:off x="4686300" y="546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50592</xdr:rowOff>
    </xdr:from>
    <xdr:to>
      <xdr:col>19</xdr:col>
      <xdr:colOff>177800</xdr:colOff>
      <xdr:row>39</xdr:row>
      <xdr:rowOff>16256</xdr:rowOff>
    </xdr:to>
    <xdr:cxnSp macro="">
      <xdr:nvCxnSpPr>
        <xdr:cNvPr id="62" name="直線コネクタ 61"/>
        <xdr:cNvCxnSpPr/>
      </xdr:nvCxnSpPr>
      <xdr:spPr>
        <a:xfrm flipV="1">
          <a:off x="2908300" y="5879892"/>
          <a:ext cx="889000" cy="8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75833</xdr:rowOff>
    </xdr:from>
    <xdr:ext cx="599010" cy="259045"/>
    <xdr:sp macro="" textlink="">
      <xdr:nvSpPr>
        <xdr:cNvPr id="64" name="テキスト ボックス 63"/>
        <xdr:cNvSpPr txBox="1"/>
      </xdr:nvSpPr>
      <xdr:spPr>
        <a:xfrm>
          <a:off x="3497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160365</xdr:rowOff>
    </xdr:from>
    <xdr:to>
      <xdr:col>15</xdr:col>
      <xdr:colOff>50800</xdr:colOff>
      <xdr:row>39</xdr:row>
      <xdr:rowOff>16256</xdr:rowOff>
    </xdr:to>
    <xdr:cxnSp macro="">
      <xdr:nvCxnSpPr>
        <xdr:cNvPr id="65" name="直線コネクタ 64"/>
        <xdr:cNvCxnSpPr/>
      </xdr:nvCxnSpPr>
      <xdr:spPr>
        <a:xfrm>
          <a:off x="2019300" y="6675465"/>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150974</xdr:rowOff>
    </xdr:from>
    <xdr:ext cx="534377" cy="259045"/>
    <xdr:sp macro="" textlink="">
      <xdr:nvSpPr>
        <xdr:cNvPr id="67" name="テキスト ボックス 66"/>
        <xdr:cNvSpPr txBox="1"/>
      </xdr:nvSpPr>
      <xdr:spPr>
        <a:xfrm>
          <a:off x="2641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160365</xdr:rowOff>
    </xdr:from>
    <xdr:to>
      <xdr:col>10</xdr:col>
      <xdr:colOff>114300</xdr:colOff>
      <xdr:row>39</xdr:row>
      <xdr:rowOff>17445</xdr:rowOff>
    </xdr:to>
    <xdr:cxnSp macro="">
      <xdr:nvCxnSpPr>
        <xdr:cNvPr id="68" name="直線コネクタ 67"/>
        <xdr:cNvCxnSpPr/>
      </xdr:nvCxnSpPr>
      <xdr:spPr>
        <a:xfrm flipV="1">
          <a:off x="1130300" y="6675465"/>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132686</xdr:rowOff>
    </xdr:from>
    <xdr:ext cx="534377" cy="259045"/>
    <xdr:sp macro="" textlink="">
      <xdr:nvSpPr>
        <xdr:cNvPr id="70" name="テキスト ボックス 69"/>
        <xdr:cNvSpPr txBox="1"/>
      </xdr:nvSpPr>
      <xdr:spPr>
        <a:xfrm>
          <a:off x="1752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136001</xdr:rowOff>
    </xdr:from>
    <xdr:ext cx="534377" cy="259045"/>
    <xdr:sp macro="" textlink="">
      <xdr:nvSpPr>
        <xdr:cNvPr id="72" name="テキスト ボックス 71"/>
        <xdr:cNvSpPr txBox="1"/>
      </xdr:nvSpPr>
      <xdr:spPr>
        <a:xfrm>
          <a:off x="863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158212</xdr:rowOff>
    </xdr:from>
    <xdr:to>
      <xdr:col>24</xdr:col>
      <xdr:colOff>114300</xdr:colOff>
      <xdr:row>34</xdr:row>
      <xdr:rowOff>88362</xdr:rowOff>
    </xdr:to>
    <xdr:sp macro="" textlink="">
      <xdr:nvSpPr>
        <xdr:cNvPr id="78" name="楕円 77"/>
        <xdr:cNvSpPr/>
      </xdr:nvSpPr>
      <xdr:spPr>
        <a:xfrm>
          <a:off x="4584700" y="58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136639</xdr:rowOff>
    </xdr:from>
    <xdr:ext cx="534377" cy="259045"/>
    <xdr:sp macro="" textlink="">
      <xdr:nvSpPr>
        <xdr:cNvPr id="79" name="人件費該当値テキスト"/>
        <xdr:cNvSpPr txBox="1"/>
      </xdr:nvSpPr>
      <xdr:spPr>
        <a:xfrm>
          <a:off x="4686300" y="579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171242</xdr:rowOff>
    </xdr:from>
    <xdr:to>
      <xdr:col>20</xdr:col>
      <xdr:colOff>38100</xdr:colOff>
      <xdr:row>34</xdr:row>
      <xdr:rowOff>101392</xdr:rowOff>
    </xdr:to>
    <xdr:sp macro="" textlink="">
      <xdr:nvSpPr>
        <xdr:cNvPr id="80" name="楕円 79"/>
        <xdr:cNvSpPr/>
      </xdr:nvSpPr>
      <xdr:spPr>
        <a:xfrm>
          <a:off x="3746500" y="58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92519</xdr:rowOff>
    </xdr:from>
    <xdr:ext cx="534377" cy="259045"/>
    <xdr:sp macro="" textlink="">
      <xdr:nvSpPr>
        <xdr:cNvPr id="81" name="テキスト ボックス 80"/>
        <xdr:cNvSpPr txBox="1"/>
      </xdr:nvSpPr>
      <xdr:spPr>
        <a:xfrm>
          <a:off x="3530111" y="59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136906</xdr:rowOff>
    </xdr:from>
    <xdr:to>
      <xdr:col>15</xdr:col>
      <xdr:colOff>101600</xdr:colOff>
      <xdr:row>39</xdr:row>
      <xdr:rowOff>67056</xdr:rowOff>
    </xdr:to>
    <xdr:sp macro="" textlink="">
      <xdr:nvSpPr>
        <xdr:cNvPr id="82" name="楕円 81"/>
        <xdr:cNvSpPr/>
      </xdr:nvSpPr>
      <xdr:spPr>
        <a:xfrm>
          <a:off x="2857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58183</xdr:rowOff>
    </xdr:from>
    <xdr:ext cx="534377" cy="259045"/>
    <xdr:sp macro="" textlink="">
      <xdr:nvSpPr>
        <xdr:cNvPr id="83" name="テキスト ボックス 82"/>
        <xdr:cNvSpPr txBox="1"/>
      </xdr:nvSpPr>
      <xdr:spPr>
        <a:xfrm>
          <a:off x="2641111" y="674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109565</xdr:rowOff>
    </xdr:from>
    <xdr:to>
      <xdr:col>10</xdr:col>
      <xdr:colOff>165100</xdr:colOff>
      <xdr:row>39</xdr:row>
      <xdr:rowOff>39715</xdr:rowOff>
    </xdr:to>
    <xdr:sp macro="" textlink="">
      <xdr:nvSpPr>
        <xdr:cNvPr id="84" name="楕円 83"/>
        <xdr:cNvSpPr/>
      </xdr:nvSpPr>
      <xdr:spPr>
        <a:xfrm>
          <a:off x="1968500" y="66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30842</xdr:rowOff>
    </xdr:from>
    <xdr:ext cx="534377" cy="259045"/>
    <xdr:sp macro="" textlink="">
      <xdr:nvSpPr>
        <xdr:cNvPr id="85" name="テキスト ボックス 84"/>
        <xdr:cNvSpPr txBox="1"/>
      </xdr:nvSpPr>
      <xdr:spPr>
        <a:xfrm>
          <a:off x="1752111" y="671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138095</xdr:rowOff>
    </xdr:from>
    <xdr:to>
      <xdr:col>6</xdr:col>
      <xdr:colOff>38100</xdr:colOff>
      <xdr:row>39</xdr:row>
      <xdr:rowOff>68245</xdr:rowOff>
    </xdr:to>
    <xdr:sp macro="" textlink="">
      <xdr:nvSpPr>
        <xdr:cNvPr id="86" name="楕円 85"/>
        <xdr:cNvSpPr/>
      </xdr:nvSpPr>
      <xdr:spPr>
        <a:xfrm>
          <a:off x="1079500" y="66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59372</xdr:rowOff>
    </xdr:from>
    <xdr:ext cx="534377" cy="259045"/>
    <xdr:sp macro="" textlink="">
      <xdr:nvSpPr>
        <xdr:cNvPr id="87" name="テキスト ボックス 86"/>
        <xdr:cNvSpPr txBox="1"/>
      </xdr:nvSpPr>
      <xdr:spPr>
        <a:xfrm>
          <a:off x="863111" y="674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107376</xdr:rowOff>
    </xdr:from>
    <xdr:to>
      <xdr:col>24</xdr:col>
      <xdr:colOff>63500</xdr:colOff>
      <xdr:row>52</xdr:row>
      <xdr:rowOff>162423</xdr:rowOff>
    </xdr:to>
    <xdr:cxnSp macro="">
      <xdr:nvCxnSpPr>
        <xdr:cNvPr id="115" name="直線コネクタ 114"/>
        <xdr:cNvCxnSpPr/>
      </xdr:nvCxnSpPr>
      <xdr:spPr>
        <a:xfrm flipV="1">
          <a:off x="3797300" y="9022776"/>
          <a:ext cx="8382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6"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162423</xdr:rowOff>
    </xdr:from>
    <xdr:to>
      <xdr:col>19</xdr:col>
      <xdr:colOff>177800</xdr:colOff>
      <xdr:row>53</xdr:row>
      <xdr:rowOff>9581</xdr:rowOff>
    </xdr:to>
    <xdr:cxnSp macro="">
      <xdr:nvCxnSpPr>
        <xdr:cNvPr id="118" name="直線コネクタ 117"/>
        <xdr:cNvCxnSpPr/>
      </xdr:nvCxnSpPr>
      <xdr:spPr>
        <a:xfrm flipV="1">
          <a:off x="2908300" y="9077823"/>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9581</xdr:rowOff>
    </xdr:from>
    <xdr:to>
      <xdr:col>15</xdr:col>
      <xdr:colOff>50800</xdr:colOff>
      <xdr:row>53</xdr:row>
      <xdr:rowOff>44466</xdr:rowOff>
    </xdr:to>
    <xdr:cxnSp macro="">
      <xdr:nvCxnSpPr>
        <xdr:cNvPr id="121" name="直線コネクタ 120"/>
        <xdr:cNvCxnSpPr/>
      </xdr:nvCxnSpPr>
      <xdr:spPr>
        <a:xfrm flipV="1">
          <a:off x="2019300" y="9096431"/>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3" name="テキスト ボックス 122"/>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25766</xdr:rowOff>
    </xdr:from>
    <xdr:to>
      <xdr:col>10</xdr:col>
      <xdr:colOff>114300</xdr:colOff>
      <xdr:row>53</xdr:row>
      <xdr:rowOff>44466</xdr:rowOff>
    </xdr:to>
    <xdr:cxnSp macro="">
      <xdr:nvCxnSpPr>
        <xdr:cNvPr id="124" name="直線コネクタ 123"/>
        <xdr:cNvCxnSpPr/>
      </xdr:nvCxnSpPr>
      <xdr:spPr>
        <a:xfrm>
          <a:off x="1130300" y="9112616"/>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56576</xdr:rowOff>
    </xdr:from>
    <xdr:to>
      <xdr:col>24</xdr:col>
      <xdr:colOff>114300</xdr:colOff>
      <xdr:row>52</xdr:row>
      <xdr:rowOff>158176</xdr:rowOff>
    </xdr:to>
    <xdr:sp macro="" textlink="">
      <xdr:nvSpPr>
        <xdr:cNvPr id="134" name="楕円 133"/>
        <xdr:cNvSpPr/>
      </xdr:nvSpPr>
      <xdr:spPr>
        <a:xfrm>
          <a:off x="4584700" y="89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79453</xdr:rowOff>
    </xdr:from>
    <xdr:ext cx="534377" cy="259045"/>
    <xdr:sp macro="" textlink="">
      <xdr:nvSpPr>
        <xdr:cNvPr id="135" name="物件費該当値テキスト"/>
        <xdr:cNvSpPr txBox="1"/>
      </xdr:nvSpPr>
      <xdr:spPr>
        <a:xfrm>
          <a:off x="4686300" y="88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111623</xdr:rowOff>
    </xdr:from>
    <xdr:to>
      <xdr:col>20</xdr:col>
      <xdr:colOff>38100</xdr:colOff>
      <xdr:row>53</xdr:row>
      <xdr:rowOff>41773</xdr:rowOff>
    </xdr:to>
    <xdr:sp macro="" textlink="">
      <xdr:nvSpPr>
        <xdr:cNvPr id="136" name="楕円 135"/>
        <xdr:cNvSpPr/>
      </xdr:nvSpPr>
      <xdr:spPr>
        <a:xfrm>
          <a:off x="3746500" y="902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58300</xdr:rowOff>
    </xdr:from>
    <xdr:ext cx="534377" cy="259045"/>
    <xdr:sp macro="" textlink="">
      <xdr:nvSpPr>
        <xdr:cNvPr id="137" name="テキスト ボックス 136"/>
        <xdr:cNvSpPr txBox="1"/>
      </xdr:nvSpPr>
      <xdr:spPr>
        <a:xfrm>
          <a:off x="3530111" y="880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130231</xdr:rowOff>
    </xdr:from>
    <xdr:to>
      <xdr:col>15</xdr:col>
      <xdr:colOff>101600</xdr:colOff>
      <xdr:row>53</xdr:row>
      <xdr:rowOff>60381</xdr:rowOff>
    </xdr:to>
    <xdr:sp macro="" textlink="">
      <xdr:nvSpPr>
        <xdr:cNvPr id="138" name="楕円 137"/>
        <xdr:cNvSpPr/>
      </xdr:nvSpPr>
      <xdr:spPr>
        <a:xfrm>
          <a:off x="2857500" y="90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76908</xdr:rowOff>
    </xdr:from>
    <xdr:ext cx="534377" cy="259045"/>
    <xdr:sp macro="" textlink="">
      <xdr:nvSpPr>
        <xdr:cNvPr id="139" name="テキスト ボックス 138"/>
        <xdr:cNvSpPr txBox="1"/>
      </xdr:nvSpPr>
      <xdr:spPr>
        <a:xfrm>
          <a:off x="2641111" y="882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165116</xdr:rowOff>
    </xdr:from>
    <xdr:to>
      <xdr:col>10</xdr:col>
      <xdr:colOff>165100</xdr:colOff>
      <xdr:row>53</xdr:row>
      <xdr:rowOff>95266</xdr:rowOff>
    </xdr:to>
    <xdr:sp macro="" textlink="">
      <xdr:nvSpPr>
        <xdr:cNvPr id="140" name="楕円 139"/>
        <xdr:cNvSpPr/>
      </xdr:nvSpPr>
      <xdr:spPr>
        <a:xfrm>
          <a:off x="1968500" y="908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111793</xdr:rowOff>
    </xdr:from>
    <xdr:ext cx="534377" cy="259045"/>
    <xdr:sp macro="" textlink="">
      <xdr:nvSpPr>
        <xdr:cNvPr id="141" name="テキスト ボックス 140"/>
        <xdr:cNvSpPr txBox="1"/>
      </xdr:nvSpPr>
      <xdr:spPr>
        <a:xfrm>
          <a:off x="1752111" y="88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146416</xdr:rowOff>
    </xdr:from>
    <xdr:to>
      <xdr:col>6</xdr:col>
      <xdr:colOff>38100</xdr:colOff>
      <xdr:row>53</xdr:row>
      <xdr:rowOff>76566</xdr:rowOff>
    </xdr:to>
    <xdr:sp macro="" textlink="">
      <xdr:nvSpPr>
        <xdr:cNvPr id="142" name="楕円 141"/>
        <xdr:cNvSpPr/>
      </xdr:nvSpPr>
      <xdr:spPr>
        <a:xfrm>
          <a:off x="1079500" y="906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93093</xdr:rowOff>
    </xdr:from>
    <xdr:ext cx="534377" cy="259045"/>
    <xdr:sp macro="" textlink="">
      <xdr:nvSpPr>
        <xdr:cNvPr id="143" name="テキスト ボックス 142"/>
        <xdr:cNvSpPr txBox="1"/>
      </xdr:nvSpPr>
      <xdr:spPr>
        <a:xfrm>
          <a:off x="863111" y="88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73623</xdr:rowOff>
    </xdr:from>
    <xdr:to>
      <xdr:col>24</xdr:col>
      <xdr:colOff>63500</xdr:colOff>
      <xdr:row>78</xdr:row>
      <xdr:rowOff>74930</xdr:rowOff>
    </xdr:to>
    <xdr:cxnSp macro="">
      <xdr:nvCxnSpPr>
        <xdr:cNvPr id="175" name="直線コネクタ 174"/>
        <xdr:cNvCxnSpPr/>
      </xdr:nvCxnSpPr>
      <xdr:spPr>
        <a:xfrm flipV="1">
          <a:off x="3797300" y="1344672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6" name="維持補修費平均値テキスト"/>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32367</xdr:rowOff>
    </xdr:from>
    <xdr:to>
      <xdr:col>19</xdr:col>
      <xdr:colOff>177800</xdr:colOff>
      <xdr:row>78</xdr:row>
      <xdr:rowOff>74930</xdr:rowOff>
    </xdr:to>
    <xdr:cxnSp macro="">
      <xdr:nvCxnSpPr>
        <xdr:cNvPr id="178" name="直線コネクタ 177"/>
        <xdr:cNvCxnSpPr/>
      </xdr:nvCxnSpPr>
      <xdr:spPr>
        <a:xfrm>
          <a:off x="2908300" y="13405467"/>
          <a:ext cx="889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0" name="テキスト ボックス 179"/>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124461</xdr:rowOff>
    </xdr:from>
    <xdr:to>
      <xdr:col>15</xdr:col>
      <xdr:colOff>50800</xdr:colOff>
      <xdr:row>78</xdr:row>
      <xdr:rowOff>32367</xdr:rowOff>
    </xdr:to>
    <xdr:cxnSp macro="">
      <xdr:nvCxnSpPr>
        <xdr:cNvPr id="181" name="直線コネクタ 180"/>
        <xdr:cNvCxnSpPr/>
      </xdr:nvCxnSpPr>
      <xdr:spPr>
        <a:xfrm>
          <a:off x="2019300" y="13326111"/>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3" name="テキスト ボックス 182"/>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124461</xdr:rowOff>
    </xdr:from>
    <xdr:to>
      <xdr:col>10</xdr:col>
      <xdr:colOff>114300</xdr:colOff>
      <xdr:row>77</xdr:row>
      <xdr:rowOff>128488</xdr:rowOff>
    </xdr:to>
    <xdr:cxnSp macro="">
      <xdr:nvCxnSpPr>
        <xdr:cNvPr id="184" name="直線コネクタ 183"/>
        <xdr:cNvCxnSpPr/>
      </xdr:nvCxnSpPr>
      <xdr:spPr>
        <a:xfrm flipV="1">
          <a:off x="1130300" y="13326111"/>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6" name="テキスト ボックス 185"/>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88" name="テキスト ボックス 187"/>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22823</xdr:rowOff>
    </xdr:from>
    <xdr:to>
      <xdr:col>24</xdr:col>
      <xdr:colOff>114300</xdr:colOff>
      <xdr:row>78</xdr:row>
      <xdr:rowOff>124423</xdr:rowOff>
    </xdr:to>
    <xdr:sp macro="" textlink="">
      <xdr:nvSpPr>
        <xdr:cNvPr id="194" name="楕円 193"/>
        <xdr:cNvSpPr/>
      </xdr:nvSpPr>
      <xdr:spPr>
        <a:xfrm>
          <a:off x="4584700" y="133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1250</xdr:rowOff>
    </xdr:from>
    <xdr:ext cx="469744" cy="259045"/>
    <xdr:sp macro="" textlink="">
      <xdr:nvSpPr>
        <xdr:cNvPr id="195" name="維持補修費該当値テキスト"/>
        <xdr:cNvSpPr txBox="1"/>
      </xdr:nvSpPr>
      <xdr:spPr>
        <a:xfrm>
          <a:off x="4686300" y="1337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24130</xdr:rowOff>
    </xdr:from>
    <xdr:to>
      <xdr:col>20</xdr:col>
      <xdr:colOff>38100</xdr:colOff>
      <xdr:row>78</xdr:row>
      <xdr:rowOff>125730</xdr:rowOff>
    </xdr:to>
    <xdr:sp macro="" textlink="">
      <xdr:nvSpPr>
        <xdr:cNvPr id="196" name="楕円 195"/>
        <xdr:cNvSpPr/>
      </xdr:nvSpPr>
      <xdr:spPr>
        <a:xfrm>
          <a:off x="3746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116857</xdr:rowOff>
    </xdr:from>
    <xdr:ext cx="469744" cy="259045"/>
    <xdr:sp macro="" textlink="">
      <xdr:nvSpPr>
        <xdr:cNvPr id="197" name="テキスト ボックス 196"/>
        <xdr:cNvSpPr txBox="1"/>
      </xdr:nvSpPr>
      <xdr:spPr>
        <a:xfrm>
          <a:off x="3562428"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153017</xdr:rowOff>
    </xdr:from>
    <xdr:to>
      <xdr:col>15</xdr:col>
      <xdr:colOff>101600</xdr:colOff>
      <xdr:row>78</xdr:row>
      <xdr:rowOff>83167</xdr:rowOff>
    </xdr:to>
    <xdr:sp macro="" textlink="">
      <xdr:nvSpPr>
        <xdr:cNvPr id="198" name="楕円 197"/>
        <xdr:cNvSpPr/>
      </xdr:nvSpPr>
      <xdr:spPr>
        <a:xfrm>
          <a:off x="2857500" y="133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74294</xdr:rowOff>
    </xdr:from>
    <xdr:ext cx="469744" cy="259045"/>
    <xdr:sp macro="" textlink="">
      <xdr:nvSpPr>
        <xdr:cNvPr id="199" name="テキスト ボックス 198"/>
        <xdr:cNvSpPr txBox="1"/>
      </xdr:nvSpPr>
      <xdr:spPr>
        <a:xfrm>
          <a:off x="2673428" y="1344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73661</xdr:rowOff>
    </xdr:from>
    <xdr:to>
      <xdr:col>10</xdr:col>
      <xdr:colOff>165100</xdr:colOff>
      <xdr:row>78</xdr:row>
      <xdr:rowOff>3811</xdr:rowOff>
    </xdr:to>
    <xdr:sp macro="" textlink="">
      <xdr:nvSpPr>
        <xdr:cNvPr id="200" name="楕円 199"/>
        <xdr:cNvSpPr/>
      </xdr:nvSpPr>
      <xdr:spPr>
        <a:xfrm>
          <a:off x="19685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166388</xdr:rowOff>
    </xdr:from>
    <xdr:ext cx="469744" cy="259045"/>
    <xdr:sp macro="" textlink="">
      <xdr:nvSpPr>
        <xdr:cNvPr id="201" name="テキスト ボックス 200"/>
        <xdr:cNvSpPr txBox="1"/>
      </xdr:nvSpPr>
      <xdr:spPr>
        <a:xfrm>
          <a:off x="1784428"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77688</xdr:rowOff>
    </xdr:from>
    <xdr:to>
      <xdr:col>6</xdr:col>
      <xdr:colOff>38100</xdr:colOff>
      <xdr:row>78</xdr:row>
      <xdr:rowOff>7838</xdr:rowOff>
    </xdr:to>
    <xdr:sp macro="" textlink="">
      <xdr:nvSpPr>
        <xdr:cNvPr id="202" name="楕円 201"/>
        <xdr:cNvSpPr/>
      </xdr:nvSpPr>
      <xdr:spPr>
        <a:xfrm>
          <a:off x="1079500" y="132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170415</xdr:rowOff>
    </xdr:from>
    <xdr:ext cx="469744" cy="259045"/>
    <xdr:sp macro="" textlink="">
      <xdr:nvSpPr>
        <xdr:cNvPr id="203" name="テキスト ボックス 202"/>
        <xdr:cNvSpPr txBox="1"/>
      </xdr:nvSpPr>
      <xdr:spPr>
        <a:xfrm>
          <a:off x="895428" y="133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137249</xdr:rowOff>
    </xdr:from>
    <xdr:to>
      <xdr:col>24</xdr:col>
      <xdr:colOff>63500</xdr:colOff>
      <xdr:row>98</xdr:row>
      <xdr:rowOff>158826</xdr:rowOff>
    </xdr:to>
    <xdr:cxnSp macro="">
      <xdr:nvCxnSpPr>
        <xdr:cNvPr id="233" name="直線コネクタ 232"/>
        <xdr:cNvCxnSpPr/>
      </xdr:nvCxnSpPr>
      <xdr:spPr>
        <a:xfrm flipV="1">
          <a:off x="3797300" y="16939349"/>
          <a:ext cx="8382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158826</xdr:rowOff>
    </xdr:from>
    <xdr:to>
      <xdr:col>19</xdr:col>
      <xdr:colOff>177800</xdr:colOff>
      <xdr:row>99</xdr:row>
      <xdr:rowOff>21526</xdr:rowOff>
    </xdr:to>
    <xdr:cxnSp macro="">
      <xdr:nvCxnSpPr>
        <xdr:cNvPr id="236" name="直線コネクタ 235"/>
        <xdr:cNvCxnSpPr/>
      </xdr:nvCxnSpPr>
      <xdr:spPr>
        <a:xfrm flipV="1">
          <a:off x="2908300" y="16960926"/>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21526</xdr:rowOff>
    </xdr:from>
    <xdr:to>
      <xdr:col>15</xdr:col>
      <xdr:colOff>50800</xdr:colOff>
      <xdr:row>99</xdr:row>
      <xdr:rowOff>75273</xdr:rowOff>
    </xdr:to>
    <xdr:cxnSp macro="">
      <xdr:nvCxnSpPr>
        <xdr:cNvPr id="239" name="直線コネクタ 238"/>
        <xdr:cNvCxnSpPr/>
      </xdr:nvCxnSpPr>
      <xdr:spPr>
        <a:xfrm flipV="1">
          <a:off x="2019300" y="16995076"/>
          <a:ext cx="889000" cy="5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1" name="テキスト ボックス 240"/>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75273</xdr:rowOff>
    </xdr:from>
    <xdr:to>
      <xdr:col>10</xdr:col>
      <xdr:colOff>114300</xdr:colOff>
      <xdr:row>99</xdr:row>
      <xdr:rowOff>115799</xdr:rowOff>
    </xdr:to>
    <xdr:cxnSp macro="">
      <xdr:nvCxnSpPr>
        <xdr:cNvPr id="242" name="直線コネクタ 241"/>
        <xdr:cNvCxnSpPr/>
      </xdr:nvCxnSpPr>
      <xdr:spPr>
        <a:xfrm flipV="1">
          <a:off x="1130300" y="17048823"/>
          <a:ext cx="8890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86449</xdr:rowOff>
    </xdr:from>
    <xdr:to>
      <xdr:col>24</xdr:col>
      <xdr:colOff>114300</xdr:colOff>
      <xdr:row>99</xdr:row>
      <xdr:rowOff>16599</xdr:rowOff>
    </xdr:to>
    <xdr:sp macro="" textlink="">
      <xdr:nvSpPr>
        <xdr:cNvPr id="252" name="楕円 251"/>
        <xdr:cNvSpPr/>
      </xdr:nvSpPr>
      <xdr:spPr>
        <a:xfrm>
          <a:off x="4584700" y="168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64876</xdr:rowOff>
    </xdr:from>
    <xdr:ext cx="534377" cy="259045"/>
    <xdr:sp macro="" textlink="">
      <xdr:nvSpPr>
        <xdr:cNvPr id="253" name="扶助費該当値テキスト"/>
        <xdr:cNvSpPr txBox="1"/>
      </xdr:nvSpPr>
      <xdr:spPr>
        <a:xfrm>
          <a:off x="4686300" y="168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108026</xdr:rowOff>
    </xdr:from>
    <xdr:to>
      <xdr:col>20</xdr:col>
      <xdr:colOff>38100</xdr:colOff>
      <xdr:row>99</xdr:row>
      <xdr:rowOff>38176</xdr:rowOff>
    </xdr:to>
    <xdr:sp macro="" textlink="">
      <xdr:nvSpPr>
        <xdr:cNvPr id="254" name="楕円 253"/>
        <xdr:cNvSpPr/>
      </xdr:nvSpPr>
      <xdr:spPr>
        <a:xfrm>
          <a:off x="3746500" y="169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29303</xdr:rowOff>
    </xdr:from>
    <xdr:ext cx="534377" cy="259045"/>
    <xdr:sp macro="" textlink="">
      <xdr:nvSpPr>
        <xdr:cNvPr id="255" name="テキスト ボックス 254"/>
        <xdr:cNvSpPr txBox="1"/>
      </xdr:nvSpPr>
      <xdr:spPr>
        <a:xfrm>
          <a:off x="3530111" y="170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142176</xdr:rowOff>
    </xdr:from>
    <xdr:to>
      <xdr:col>15</xdr:col>
      <xdr:colOff>101600</xdr:colOff>
      <xdr:row>99</xdr:row>
      <xdr:rowOff>72326</xdr:rowOff>
    </xdr:to>
    <xdr:sp macro="" textlink="">
      <xdr:nvSpPr>
        <xdr:cNvPr id="256" name="楕円 255"/>
        <xdr:cNvSpPr/>
      </xdr:nvSpPr>
      <xdr:spPr>
        <a:xfrm>
          <a:off x="2857500" y="169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63453</xdr:rowOff>
    </xdr:from>
    <xdr:ext cx="534377" cy="259045"/>
    <xdr:sp macro="" textlink="">
      <xdr:nvSpPr>
        <xdr:cNvPr id="257" name="テキスト ボックス 256"/>
        <xdr:cNvSpPr txBox="1"/>
      </xdr:nvSpPr>
      <xdr:spPr>
        <a:xfrm>
          <a:off x="2641111" y="1703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24473</xdr:rowOff>
    </xdr:from>
    <xdr:to>
      <xdr:col>10</xdr:col>
      <xdr:colOff>165100</xdr:colOff>
      <xdr:row>99</xdr:row>
      <xdr:rowOff>126073</xdr:rowOff>
    </xdr:to>
    <xdr:sp macro="" textlink="">
      <xdr:nvSpPr>
        <xdr:cNvPr id="258" name="楕円 257"/>
        <xdr:cNvSpPr/>
      </xdr:nvSpPr>
      <xdr:spPr>
        <a:xfrm>
          <a:off x="1968500" y="169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117200</xdr:rowOff>
    </xdr:from>
    <xdr:ext cx="534377" cy="259045"/>
    <xdr:sp macro="" textlink="">
      <xdr:nvSpPr>
        <xdr:cNvPr id="259" name="テキスト ボックス 258"/>
        <xdr:cNvSpPr txBox="1"/>
      </xdr:nvSpPr>
      <xdr:spPr>
        <a:xfrm>
          <a:off x="1752111" y="170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64999</xdr:rowOff>
    </xdr:from>
    <xdr:to>
      <xdr:col>6</xdr:col>
      <xdr:colOff>38100</xdr:colOff>
      <xdr:row>99</xdr:row>
      <xdr:rowOff>166599</xdr:rowOff>
    </xdr:to>
    <xdr:sp macro="" textlink="">
      <xdr:nvSpPr>
        <xdr:cNvPr id="260" name="楕円 259"/>
        <xdr:cNvSpPr/>
      </xdr:nvSpPr>
      <xdr:spPr>
        <a:xfrm>
          <a:off x="1079500" y="170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157726</xdr:rowOff>
    </xdr:from>
    <xdr:ext cx="534377" cy="259045"/>
    <xdr:sp macro="" textlink="">
      <xdr:nvSpPr>
        <xdr:cNvPr id="261" name="テキスト ボックス 260"/>
        <xdr:cNvSpPr txBox="1"/>
      </xdr:nvSpPr>
      <xdr:spPr>
        <a:xfrm>
          <a:off x="863111" y="171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127546</xdr:rowOff>
    </xdr:from>
    <xdr:to>
      <xdr:col>55</xdr:col>
      <xdr:colOff>0</xdr:colOff>
      <xdr:row>37</xdr:row>
      <xdr:rowOff>129794</xdr:rowOff>
    </xdr:to>
    <xdr:cxnSp macro="">
      <xdr:nvCxnSpPr>
        <xdr:cNvPr id="291" name="直線コネクタ 290"/>
        <xdr:cNvCxnSpPr/>
      </xdr:nvCxnSpPr>
      <xdr:spPr>
        <a:xfrm flipV="1">
          <a:off x="9639300" y="6471196"/>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121564</xdr:rowOff>
    </xdr:from>
    <xdr:to>
      <xdr:col>50</xdr:col>
      <xdr:colOff>114300</xdr:colOff>
      <xdr:row>37</xdr:row>
      <xdr:rowOff>129794</xdr:rowOff>
    </xdr:to>
    <xdr:cxnSp macro="">
      <xdr:nvCxnSpPr>
        <xdr:cNvPr id="294" name="直線コネクタ 293"/>
        <xdr:cNvCxnSpPr/>
      </xdr:nvCxnSpPr>
      <xdr:spPr>
        <a:xfrm>
          <a:off x="8750300" y="646521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101181</xdr:rowOff>
    </xdr:from>
    <xdr:to>
      <xdr:col>45</xdr:col>
      <xdr:colOff>177800</xdr:colOff>
      <xdr:row>37</xdr:row>
      <xdr:rowOff>121564</xdr:rowOff>
    </xdr:to>
    <xdr:cxnSp macro="">
      <xdr:nvCxnSpPr>
        <xdr:cNvPr id="297" name="直線コネクタ 296"/>
        <xdr:cNvCxnSpPr/>
      </xdr:nvCxnSpPr>
      <xdr:spPr>
        <a:xfrm>
          <a:off x="7861300" y="6444831"/>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90780</xdr:rowOff>
    </xdr:from>
    <xdr:to>
      <xdr:col>41</xdr:col>
      <xdr:colOff>50800</xdr:colOff>
      <xdr:row>37</xdr:row>
      <xdr:rowOff>101181</xdr:rowOff>
    </xdr:to>
    <xdr:cxnSp macro="">
      <xdr:nvCxnSpPr>
        <xdr:cNvPr id="300" name="直線コネクタ 299"/>
        <xdr:cNvCxnSpPr/>
      </xdr:nvCxnSpPr>
      <xdr:spPr>
        <a:xfrm>
          <a:off x="6972300" y="6434430"/>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76746</xdr:rowOff>
    </xdr:from>
    <xdr:to>
      <xdr:col>55</xdr:col>
      <xdr:colOff>50800</xdr:colOff>
      <xdr:row>38</xdr:row>
      <xdr:rowOff>6896</xdr:rowOff>
    </xdr:to>
    <xdr:sp macro="" textlink="">
      <xdr:nvSpPr>
        <xdr:cNvPr id="310" name="楕円 309"/>
        <xdr:cNvSpPr/>
      </xdr:nvSpPr>
      <xdr:spPr>
        <a:xfrm>
          <a:off x="10426700" y="64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163123</xdr:rowOff>
    </xdr:from>
    <xdr:ext cx="534377" cy="259045"/>
    <xdr:sp macro="" textlink="">
      <xdr:nvSpPr>
        <xdr:cNvPr id="311" name="補助費等該当値テキスト"/>
        <xdr:cNvSpPr txBox="1"/>
      </xdr:nvSpPr>
      <xdr:spPr>
        <a:xfrm>
          <a:off x="10528300" y="63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78994</xdr:rowOff>
    </xdr:from>
    <xdr:to>
      <xdr:col>50</xdr:col>
      <xdr:colOff>165100</xdr:colOff>
      <xdr:row>38</xdr:row>
      <xdr:rowOff>9144</xdr:rowOff>
    </xdr:to>
    <xdr:sp macro="" textlink="">
      <xdr:nvSpPr>
        <xdr:cNvPr id="312" name="楕円 311"/>
        <xdr:cNvSpPr/>
      </xdr:nvSpPr>
      <xdr:spPr>
        <a:xfrm>
          <a:off x="95885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271</xdr:rowOff>
    </xdr:from>
    <xdr:ext cx="534377" cy="259045"/>
    <xdr:sp macro="" textlink="">
      <xdr:nvSpPr>
        <xdr:cNvPr id="313" name="テキスト ボックス 312"/>
        <xdr:cNvSpPr txBox="1"/>
      </xdr:nvSpPr>
      <xdr:spPr>
        <a:xfrm>
          <a:off x="9372111" y="65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70764</xdr:rowOff>
    </xdr:from>
    <xdr:to>
      <xdr:col>46</xdr:col>
      <xdr:colOff>38100</xdr:colOff>
      <xdr:row>38</xdr:row>
      <xdr:rowOff>915</xdr:rowOff>
    </xdr:to>
    <xdr:sp macro="" textlink="">
      <xdr:nvSpPr>
        <xdr:cNvPr id="314" name="楕円 313"/>
        <xdr:cNvSpPr/>
      </xdr:nvSpPr>
      <xdr:spPr>
        <a:xfrm>
          <a:off x="8699500" y="641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163492</xdr:rowOff>
    </xdr:from>
    <xdr:ext cx="534377" cy="259045"/>
    <xdr:sp macro="" textlink="">
      <xdr:nvSpPr>
        <xdr:cNvPr id="315" name="テキスト ボックス 314"/>
        <xdr:cNvSpPr txBox="1"/>
      </xdr:nvSpPr>
      <xdr:spPr>
        <a:xfrm>
          <a:off x="8483111" y="65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50381</xdr:rowOff>
    </xdr:from>
    <xdr:to>
      <xdr:col>41</xdr:col>
      <xdr:colOff>101600</xdr:colOff>
      <xdr:row>37</xdr:row>
      <xdr:rowOff>151981</xdr:rowOff>
    </xdr:to>
    <xdr:sp macro="" textlink="">
      <xdr:nvSpPr>
        <xdr:cNvPr id="316" name="楕円 315"/>
        <xdr:cNvSpPr/>
      </xdr:nvSpPr>
      <xdr:spPr>
        <a:xfrm>
          <a:off x="7810500" y="63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143108</xdr:rowOff>
    </xdr:from>
    <xdr:ext cx="534377" cy="259045"/>
    <xdr:sp macro="" textlink="">
      <xdr:nvSpPr>
        <xdr:cNvPr id="317" name="テキスト ボックス 316"/>
        <xdr:cNvSpPr txBox="1"/>
      </xdr:nvSpPr>
      <xdr:spPr>
        <a:xfrm>
          <a:off x="7594111" y="64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39980</xdr:rowOff>
    </xdr:from>
    <xdr:to>
      <xdr:col>36</xdr:col>
      <xdr:colOff>165100</xdr:colOff>
      <xdr:row>37</xdr:row>
      <xdr:rowOff>141580</xdr:rowOff>
    </xdr:to>
    <xdr:sp macro="" textlink="">
      <xdr:nvSpPr>
        <xdr:cNvPr id="318" name="楕円 317"/>
        <xdr:cNvSpPr/>
      </xdr:nvSpPr>
      <xdr:spPr>
        <a:xfrm>
          <a:off x="6921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132707</xdr:rowOff>
    </xdr:from>
    <xdr:ext cx="534377" cy="259045"/>
    <xdr:sp macro="" textlink="">
      <xdr:nvSpPr>
        <xdr:cNvPr id="319" name="テキスト ボックス 318"/>
        <xdr:cNvSpPr txBox="1"/>
      </xdr:nvSpPr>
      <xdr:spPr>
        <a:xfrm>
          <a:off x="6705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6" name="直線コネクタ 345"/>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7"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8" name="直線コネクタ 347"/>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49"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0" name="直線コネクタ 349"/>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58155</xdr:rowOff>
    </xdr:from>
    <xdr:to>
      <xdr:col>55</xdr:col>
      <xdr:colOff>0</xdr:colOff>
      <xdr:row>53</xdr:row>
      <xdr:rowOff>112660</xdr:rowOff>
    </xdr:to>
    <xdr:cxnSp macro="">
      <xdr:nvCxnSpPr>
        <xdr:cNvPr id="351" name="直線コネクタ 350"/>
        <xdr:cNvCxnSpPr/>
      </xdr:nvCxnSpPr>
      <xdr:spPr>
        <a:xfrm flipV="1">
          <a:off x="9639300" y="9145005"/>
          <a:ext cx="8382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2" name="普通建設事業費平均値テキスト"/>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3" name="フローチャート: 判断 352"/>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112660</xdr:rowOff>
    </xdr:from>
    <xdr:to>
      <xdr:col>50</xdr:col>
      <xdr:colOff>114300</xdr:colOff>
      <xdr:row>56</xdr:row>
      <xdr:rowOff>55869</xdr:rowOff>
    </xdr:to>
    <xdr:cxnSp macro="">
      <xdr:nvCxnSpPr>
        <xdr:cNvPr id="354" name="直線コネクタ 353"/>
        <xdr:cNvCxnSpPr/>
      </xdr:nvCxnSpPr>
      <xdr:spPr>
        <a:xfrm flipV="1">
          <a:off x="8750300" y="9199510"/>
          <a:ext cx="889000" cy="45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5" name="フローチャート: 判断 354"/>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6" name="テキスト ボックス 355"/>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107369</xdr:rowOff>
    </xdr:from>
    <xdr:to>
      <xdr:col>45</xdr:col>
      <xdr:colOff>177800</xdr:colOff>
      <xdr:row>56</xdr:row>
      <xdr:rowOff>55869</xdr:rowOff>
    </xdr:to>
    <xdr:cxnSp macro="">
      <xdr:nvCxnSpPr>
        <xdr:cNvPr id="357" name="直線コネクタ 356"/>
        <xdr:cNvCxnSpPr/>
      </xdr:nvCxnSpPr>
      <xdr:spPr>
        <a:xfrm>
          <a:off x="7861300" y="9537119"/>
          <a:ext cx="889000" cy="1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8" name="フローチャート: 判断 357"/>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143868</xdr:rowOff>
    </xdr:from>
    <xdr:ext cx="534377" cy="259045"/>
    <xdr:sp macro="" textlink="">
      <xdr:nvSpPr>
        <xdr:cNvPr id="359" name="テキスト ボックス 358"/>
        <xdr:cNvSpPr txBox="1"/>
      </xdr:nvSpPr>
      <xdr:spPr>
        <a:xfrm>
          <a:off x="8483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42512</xdr:rowOff>
    </xdr:from>
    <xdr:to>
      <xdr:col>41</xdr:col>
      <xdr:colOff>50800</xdr:colOff>
      <xdr:row>55</xdr:row>
      <xdr:rowOff>107369</xdr:rowOff>
    </xdr:to>
    <xdr:cxnSp macro="">
      <xdr:nvCxnSpPr>
        <xdr:cNvPr id="360" name="直線コネクタ 359"/>
        <xdr:cNvCxnSpPr/>
      </xdr:nvCxnSpPr>
      <xdr:spPr>
        <a:xfrm>
          <a:off x="6972300" y="9300812"/>
          <a:ext cx="889000" cy="23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1" name="フローチャート: 判断 360"/>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136879</xdr:rowOff>
    </xdr:from>
    <xdr:ext cx="534377" cy="259045"/>
    <xdr:sp macro="" textlink="">
      <xdr:nvSpPr>
        <xdr:cNvPr id="362" name="テキスト ボックス 361"/>
        <xdr:cNvSpPr txBox="1"/>
      </xdr:nvSpPr>
      <xdr:spPr>
        <a:xfrm>
          <a:off x="7594111" y="92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3" name="フローチャート: 判断 362"/>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4" name="テキスト ボックス 363"/>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7355</xdr:rowOff>
    </xdr:from>
    <xdr:to>
      <xdr:col>55</xdr:col>
      <xdr:colOff>50800</xdr:colOff>
      <xdr:row>53</xdr:row>
      <xdr:rowOff>108955</xdr:rowOff>
    </xdr:to>
    <xdr:sp macro="" textlink="">
      <xdr:nvSpPr>
        <xdr:cNvPr id="370" name="楕円 369"/>
        <xdr:cNvSpPr/>
      </xdr:nvSpPr>
      <xdr:spPr>
        <a:xfrm>
          <a:off x="10426700" y="90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30232</xdr:rowOff>
    </xdr:from>
    <xdr:ext cx="534377" cy="259045"/>
    <xdr:sp macro="" textlink="">
      <xdr:nvSpPr>
        <xdr:cNvPr id="371" name="普通建設事業費該当値テキスト"/>
        <xdr:cNvSpPr txBox="1"/>
      </xdr:nvSpPr>
      <xdr:spPr>
        <a:xfrm>
          <a:off x="10528300" y="894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61860</xdr:rowOff>
    </xdr:from>
    <xdr:to>
      <xdr:col>50</xdr:col>
      <xdr:colOff>165100</xdr:colOff>
      <xdr:row>53</xdr:row>
      <xdr:rowOff>163460</xdr:rowOff>
    </xdr:to>
    <xdr:sp macro="" textlink="">
      <xdr:nvSpPr>
        <xdr:cNvPr id="372" name="楕円 371"/>
        <xdr:cNvSpPr/>
      </xdr:nvSpPr>
      <xdr:spPr>
        <a:xfrm>
          <a:off x="9588500" y="91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8537</xdr:rowOff>
    </xdr:from>
    <xdr:ext cx="534377" cy="259045"/>
    <xdr:sp macro="" textlink="">
      <xdr:nvSpPr>
        <xdr:cNvPr id="373" name="テキスト ボックス 372"/>
        <xdr:cNvSpPr txBox="1"/>
      </xdr:nvSpPr>
      <xdr:spPr>
        <a:xfrm>
          <a:off x="9372111" y="892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5069</xdr:rowOff>
    </xdr:from>
    <xdr:to>
      <xdr:col>46</xdr:col>
      <xdr:colOff>38100</xdr:colOff>
      <xdr:row>56</xdr:row>
      <xdr:rowOff>106669</xdr:rowOff>
    </xdr:to>
    <xdr:sp macro="" textlink="">
      <xdr:nvSpPr>
        <xdr:cNvPr id="374" name="楕円 373"/>
        <xdr:cNvSpPr/>
      </xdr:nvSpPr>
      <xdr:spPr>
        <a:xfrm>
          <a:off x="8699500" y="96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97796</xdr:rowOff>
    </xdr:from>
    <xdr:ext cx="534377" cy="259045"/>
    <xdr:sp macro="" textlink="">
      <xdr:nvSpPr>
        <xdr:cNvPr id="375" name="テキスト ボックス 374"/>
        <xdr:cNvSpPr txBox="1"/>
      </xdr:nvSpPr>
      <xdr:spPr>
        <a:xfrm>
          <a:off x="8483111" y="96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56569</xdr:rowOff>
    </xdr:from>
    <xdr:to>
      <xdr:col>41</xdr:col>
      <xdr:colOff>101600</xdr:colOff>
      <xdr:row>55</xdr:row>
      <xdr:rowOff>158169</xdr:rowOff>
    </xdr:to>
    <xdr:sp macro="" textlink="">
      <xdr:nvSpPr>
        <xdr:cNvPr id="376" name="楕円 375"/>
        <xdr:cNvSpPr/>
      </xdr:nvSpPr>
      <xdr:spPr>
        <a:xfrm>
          <a:off x="7810500" y="94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149296</xdr:rowOff>
    </xdr:from>
    <xdr:ext cx="534377" cy="259045"/>
    <xdr:sp macro="" textlink="">
      <xdr:nvSpPr>
        <xdr:cNvPr id="377" name="テキスト ボックス 376"/>
        <xdr:cNvSpPr txBox="1"/>
      </xdr:nvSpPr>
      <xdr:spPr>
        <a:xfrm>
          <a:off x="7594111" y="95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163162</xdr:rowOff>
    </xdr:from>
    <xdr:to>
      <xdr:col>36</xdr:col>
      <xdr:colOff>165100</xdr:colOff>
      <xdr:row>54</xdr:row>
      <xdr:rowOff>93312</xdr:rowOff>
    </xdr:to>
    <xdr:sp macro="" textlink="">
      <xdr:nvSpPr>
        <xdr:cNvPr id="378" name="楕円 377"/>
        <xdr:cNvSpPr/>
      </xdr:nvSpPr>
      <xdr:spPr>
        <a:xfrm>
          <a:off x="6921500" y="92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109839</xdr:rowOff>
    </xdr:from>
    <xdr:ext cx="534377" cy="259045"/>
    <xdr:sp macro="" textlink="">
      <xdr:nvSpPr>
        <xdr:cNvPr id="379" name="テキスト ボックス 378"/>
        <xdr:cNvSpPr txBox="1"/>
      </xdr:nvSpPr>
      <xdr:spPr>
        <a:xfrm>
          <a:off x="6705111" y="90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3" name="直線コネクタ 402"/>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4"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5" name="直線コネクタ 404"/>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6"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7" name="直線コネクタ 406"/>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125755</xdr:rowOff>
    </xdr:from>
    <xdr:to>
      <xdr:col>55</xdr:col>
      <xdr:colOff>0</xdr:colOff>
      <xdr:row>75</xdr:row>
      <xdr:rowOff>104305</xdr:rowOff>
    </xdr:to>
    <xdr:cxnSp macro="">
      <xdr:nvCxnSpPr>
        <xdr:cNvPr id="408" name="直線コネクタ 407"/>
        <xdr:cNvCxnSpPr/>
      </xdr:nvCxnSpPr>
      <xdr:spPr>
        <a:xfrm flipV="1">
          <a:off x="9639300" y="12641605"/>
          <a:ext cx="838200" cy="3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132325</xdr:rowOff>
    </xdr:from>
    <xdr:ext cx="534377" cy="259045"/>
    <xdr:sp macro="" textlink="">
      <xdr:nvSpPr>
        <xdr:cNvPr id="409" name="普通建設事業費 （ うち新規整備　）平均値テキスト"/>
        <xdr:cNvSpPr txBox="1"/>
      </xdr:nvSpPr>
      <xdr:spPr>
        <a:xfrm>
          <a:off x="10528300" y="128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0" name="フローチャート: 判断 409"/>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104305</xdr:rowOff>
    </xdr:from>
    <xdr:to>
      <xdr:col>50</xdr:col>
      <xdr:colOff>114300</xdr:colOff>
      <xdr:row>76</xdr:row>
      <xdr:rowOff>68301</xdr:rowOff>
    </xdr:to>
    <xdr:cxnSp macro="">
      <xdr:nvCxnSpPr>
        <xdr:cNvPr id="411" name="直線コネクタ 410"/>
        <xdr:cNvCxnSpPr/>
      </xdr:nvCxnSpPr>
      <xdr:spPr>
        <a:xfrm flipV="1">
          <a:off x="8750300" y="12963055"/>
          <a:ext cx="889000" cy="1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2" name="フローチャート: 判断 411"/>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13" name="テキスト ボックス 412"/>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125794</xdr:rowOff>
    </xdr:from>
    <xdr:to>
      <xdr:col>45</xdr:col>
      <xdr:colOff>177800</xdr:colOff>
      <xdr:row>76</xdr:row>
      <xdr:rowOff>68301</xdr:rowOff>
    </xdr:to>
    <xdr:cxnSp macro="">
      <xdr:nvCxnSpPr>
        <xdr:cNvPr id="414" name="直線コネクタ 413"/>
        <xdr:cNvCxnSpPr/>
      </xdr:nvCxnSpPr>
      <xdr:spPr>
        <a:xfrm>
          <a:off x="7861300" y="12813094"/>
          <a:ext cx="889000" cy="2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5" name="フローチャート: 判断 414"/>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6" name="テキスト ボックス 415"/>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61252</xdr:rowOff>
    </xdr:from>
    <xdr:to>
      <xdr:col>41</xdr:col>
      <xdr:colOff>50800</xdr:colOff>
      <xdr:row>74</xdr:row>
      <xdr:rowOff>125794</xdr:rowOff>
    </xdr:to>
    <xdr:cxnSp macro="">
      <xdr:nvCxnSpPr>
        <xdr:cNvPr id="417" name="直線コネクタ 416"/>
        <xdr:cNvCxnSpPr/>
      </xdr:nvCxnSpPr>
      <xdr:spPr>
        <a:xfrm>
          <a:off x="6972300" y="12405652"/>
          <a:ext cx="889000" cy="4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8" name="フローチャート: 判断 417"/>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19" name="テキスト ボックス 418"/>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0" name="フローチャート: 判断 419"/>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1" name="テキスト ボックス 420"/>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74955</xdr:rowOff>
    </xdr:from>
    <xdr:to>
      <xdr:col>55</xdr:col>
      <xdr:colOff>50800</xdr:colOff>
      <xdr:row>74</xdr:row>
      <xdr:rowOff>5105</xdr:rowOff>
    </xdr:to>
    <xdr:sp macro="" textlink="">
      <xdr:nvSpPr>
        <xdr:cNvPr id="427" name="楕円 426"/>
        <xdr:cNvSpPr/>
      </xdr:nvSpPr>
      <xdr:spPr>
        <a:xfrm>
          <a:off x="10426700" y="125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97832</xdr:rowOff>
    </xdr:from>
    <xdr:ext cx="534377" cy="259045"/>
    <xdr:sp macro="" textlink="">
      <xdr:nvSpPr>
        <xdr:cNvPr id="428" name="普通建設事業費 （ うち新規整備　）該当値テキスト"/>
        <xdr:cNvSpPr txBox="1"/>
      </xdr:nvSpPr>
      <xdr:spPr>
        <a:xfrm>
          <a:off x="10528300" y="124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53505</xdr:rowOff>
    </xdr:from>
    <xdr:to>
      <xdr:col>50</xdr:col>
      <xdr:colOff>165100</xdr:colOff>
      <xdr:row>75</xdr:row>
      <xdr:rowOff>155105</xdr:rowOff>
    </xdr:to>
    <xdr:sp macro="" textlink="">
      <xdr:nvSpPr>
        <xdr:cNvPr id="429" name="楕円 428"/>
        <xdr:cNvSpPr/>
      </xdr:nvSpPr>
      <xdr:spPr>
        <a:xfrm>
          <a:off x="9588500" y="129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146232</xdr:rowOff>
    </xdr:from>
    <xdr:ext cx="534377" cy="259045"/>
    <xdr:sp macro="" textlink="">
      <xdr:nvSpPr>
        <xdr:cNvPr id="430" name="テキスト ボックス 429"/>
        <xdr:cNvSpPr txBox="1"/>
      </xdr:nvSpPr>
      <xdr:spPr>
        <a:xfrm>
          <a:off x="9372111" y="130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17501</xdr:rowOff>
    </xdr:from>
    <xdr:to>
      <xdr:col>46</xdr:col>
      <xdr:colOff>38100</xdr:colOff>
      <xdr:row>76</xdr:row>
      <xdr:rowOff>119101</xdr:rowOff>
    </xdr:to>
    <xdr:sp macro="" textlink="">
      <xdr:nvSpPr>
        <xdr:cNvPr id="431" name="楕円 430"/>
        <xdr:cNvSpPr/>
      </xdr:nvSpPr>
      <xdr:spPr>
        <a:xfrm>
          <a:off x="8699500" y="130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110228</xdr:rowOff>
    </xdr:from>
    <xdr:ext cx="534377" cy="259045"/>
    <xdr:sp macro="" textlink="">
      <xdr:nvSpPr>
        <xdr:cNvPr id="432" name="テキスト ボックス 431"/>
        <xdr:cNvSpPr txBox="1"/>
      </xdr:nvSpPr>
      <xdr:spPr>
        <a:xfrm>
          <a:off x="8483111" y="13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74994</xdr:rowOff>
    </xdr:from>
    <xdr:to>
      <xdr:col>41</xdr:col>
      <xdr:colOff>101600</xdr:colOff>
      <xdr:row>75</xdr:row>
      <xdr:rowOff>5144</xdr:rowOff>
    </xdr:to>
    <xdr:sp macro="" textlink="">
      <xdr:nvSpPr>
        <xdr:cNvPr id="433" name="楕円 432"/>
        <xdr:cNvSpPr/>
      </xdr:nvSpPr>
      <xdr:spPr>
        <a:xfrm>
          <a:off x="7810500" y="127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167721</xdr:rowOff>
    </xdr:from>
    <xdr:ext cx="534377" cy="259045"/>
    <xdr:sp macro="" textlink="">
      <xdr:nvSpPr>
        <xdr:cNvPr id="434" name="テキスト ボックス 433"/>
        <xdr:cNvSpPr txBox="1"/>
      </xdr:nvSpPr>
      <xdr:spPr>
        <a:xfrm>
          <a:off x="7594111" y="128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10452</xdr:rowOff>
    </xdr:from>
    <xdr:to>
      <xdr:col>36</xdr:col>
      <xdr:colOff>165100</xdr:colOff>
      <xdr:row>72</xdr:row>
      <xdr:rowOff>112052</xdr:rowOff>
    </xdr:to>
    <xdr:sp macro="" textlink="">
      <xdr:nvSpPr>
        <xdr:cNvPr id="435" name="楕円 434"/>
        <xdr:cNvSpPr/>
      </xdr:nvSpPr>
      <xdr:spPr>
        <a:xfrm>
          <a:off x="6921500" y="123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128579</xdr:rowOff>
    </xdr:from>
    <xdr:ext cx="534377" cy="259045"/>
    <xdr:sp macro="" textlink="">
      <xdr:nvSpPr>
        <xdr:cNvPr id="436" name="テキスト ボックス 435"/>
        <xdr:cNvSpPr txBox="1"/>
      </xdr:nvSpPr>
      <xdr:spPr>
        <a:xfrm>
          <a:off x="6705111" y="121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9" name="直線コネクタ 458"/>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0"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1" name="直線コネクタ 460"/>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2"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3" name="直線コネクタ 462"/>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138419</xdr:rowOff>
    </xdr:from>
    <xdr:to>
      <xdr:col>55</xdr:col>
      <xdr:colOff>0</xdr:colOff>
      <xdr:row>96</xdr:row>
      <xdr:rowOff>149575</xdr:rowOff>
    </xdr:to>
    <xdr:cxnSp macro="">
      <xdr:nvCxnSpPr>
        <xdr:cNvPr id="464" name="直線コネクタ 463"/>
        <xdr:cNvCxnSpPr/>
      </xdr:nvCxnSpPr>
      <xdr:spPr>
        <a:xfrm flipV="1">
          <a:off x="9639300" y="16426169"/>
          <a:ext cx="838200" cy="18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5" name="普通建設事業費 （ うち更新整備　）平均値テキスト"/>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6" name="フローチャート: 判断 465"/>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149575</xdr:rowOff>
    </xdr:from>
    <xdr:to>
      <xdr:col>50</xdr:col>
      <xdr:colOff>114300</xdr:colOff>
      <xdr:row>97</xdr:row>
      <xdr:rowOff>66365</xdr:rowOff>
    </xdr:to>
    <xdr:cxnSp macro="">
      <xdr:nvCxnSpPr>
        <xdr:cNvPr id="467" name="直線コネクタ 466"/>
        <xdr:cNvCxnSpPr/>
      </xdr:nvCxnSpPr>
      <xdr:spPr>
        <a:xfrm flipV="1">
          <a:off x="8750300" y="16608775"/>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8" name="フローチャート: 判断 467"/>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105438</xdr:rowOff>
    </xdr:from>
    <xdr:ext cx="534377" cy="259045"/>
    <xdr:sp macro="" textlink="">
      <xdr:nvSpPr>
        <xdr:cNvPr id="469" name="テキスト ボックス 468"/>
        <xdr:cNvSpPr txBox="1"/>
      </xdr:nvSpPr>
      <xdr:spPr>
        <a:xfrm>
          <a:off x="9372111" y="160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66365</xdr:rowOff>
    </xdr:from>
    <xdr:to>
      <xdr:col>45</xdr:col>
      <xdr:colOff>177800</xdr:colOff>
      <xdr:row>98</xdr:row>
      <xdr:rowOff>142580</xdr:rowOff>
    </xdr:to>
    <xdr:cxnSp macro="">
      <xdr:nvCxnSpPr>
        <xdr:cNvPr id="470" name="直線コネクタ 469"/>
        <xdr:cNvCxnSpPr/>
      </xdr:nvCxnSpPr>
      <xdr:spPr>
        <a:xfrm flipV="1">
          <a:off x="7861300" y="16697015"/>
          <a:ext cx="889000" cy="24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1" name="フローチャート: 判断 470"/>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144984</xdr:rowOff>
    </xdr:from>
    <xdr:ext cx="534377" cy="259045"/>
    <xdr:sp macro="" textlink="">
      <xdr:nvSpPr>
        <xdr:cNvPr id="472" name="テキスト ボックス 471"/>
        <xdr:cNvSpPr txBox="1"/>
      </xdr:nvSpPr>
      <xdr:spPr>
        <a:xfrm>
          <a:off x="8483111" y="160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142580</xdr:rowOff>
    </xdr:from>
    <xdr:to>
      <xdr:col>41</xdr:col>
      <xdr:colOff>50800</xdr:colOff>
      <xdr:row>99</xdr:row>
      <xdr:rowOff>44923</xdr:rowOff>
    </xdr:to>
    <xdr:cxnSp macro="">
      <xdr:nvCxnSpPr>
        <xdr:cNvPr id="473" name="直線コネクタ 472"/>
        <xdr:cNvCxnSpPr/>
      </xdr:nvCxnSpPr>
      <xdr:spPr>
        <a:xfrm flipV="1">
          <a:off x="6972300" y="16944680"/>
          <a:ext cx="889000" cy="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4" name="フローチャート: 判断 473"/>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156598</xdr:rowOff>
    </xdr:from>
    <xdr:ext cx="534377" cy="259045"/>
    <xdr:sp macro="" textlink="">
      <xdr:nvSpPr>
        <xdr:cNvPr id="475" name="テキスト ボックス 474"/>
        <xdr:cNvSpPr txBox="1"/>
      </xdr:nvSpPr>
      <xdr:spPr>
        <a:xfrm>
          <a:off x="7594111" y="162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6" name="フローチャート: 判断 475"/>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142699</xdr:rowOff>
    </xdr:from>
    <xdr:ext cx="534377" cy="259045"/>
    <xdr:sp macro="" textlink="">
      <xdr:nvSpPr>
        <xdr:cNvPr id="477" name="テキスト ボックス 476"/>
        <xdr:cNvSpPr txBox="1"/>
      </xdr:nvSpPr>
      <xdr:spPr>
        <a:xfrm>
          <a:off x="670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87619</xdr:rowOff>
    </xdr:from>
    <xdr:to>
      <xdr:col>55</xdr:col>
      <xdr:colOff>50800</xdr:colOff>
      <xdr:row>96</xdr:row>
      <xdr:rowOff>17769</xdr:rowOff>
    </xdr:to>
    <xdr:sp macro="" textlink="">
      <xdr:nvSpPr>
        <xdr:cNvPr id="483" name="楕円 482"/>
        <xdr:cNvSpPr/>
      </xdr:nvSpPr>
      <xdr:spPr>
        <a:xfrm>
          <a:off x="10426700" y="163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66046</xdr:rowOff>
    </xdr:from>
    <xdr:ext cx="534377" cy="259045"/>
    <xdr:sp macro="" textlink="">
      <xdr:nvSpPr>
        <xdr:cNvPr id="484" name="普通建設事業費 （ うち更新整備　）該当値テキスト"/>
        <xdr:cNvSpPr txBox="1"/>
      </xdr:nvSpPr>
      <xdr:spPr>
        <a:xfrm>
          <a:off x="10528300" y="1635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98775</xdr:rowOff>
    </xdr:from>
    <xdr:to>
      <xdr:col>50</xdr:col>
      <xdr:colOff>165100</xdr:colOff>
      <xdr:row>97</xdr:row>
      <xdr:rowOff>28925</xdr:rowOff>
    </xdr:to>
    <xdr:sp macro="" textlink="">
      <xdr:nvSpPr>
        <xdr:cNvPr id="485" name="楕円 484"/>
        <xdr:cNvSpPr/>
      </xdr:nvSpPr>
      <xdr:spPr>
        <a:xfrm>
          <a:off x="9588500" y="165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20052</xdr:rowOff>
    </xdr:from>
    <xdr:ext cx="534377" cy="259045"/>
    <xdr:sp macro="" textlink="">
      <xdr:nvSpPr>
        <xdr:cNvPr id="486" name="テキスト ボックス 485"/>
        <xdr:cNvSpPr txBox="1"/>
      </xdr:nvSpPr>
      <xdr:spPr>
        <a:xfrm>
          <a:off x="9372111" y="166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15565</xdr:rowOff>
    </xdr:from>
    <xdr:to>
      <xdr:col>46</xdr:col>
      <xdr:colOff>38100</xdr:colOff>
      <xdr:row>97</xdr:row>
      <xdr:rowOff>117165</xdr:rowOff>
    </xdr:to>
    <xdr:sp macro="" textlink="">
      <xdr:nvSpPr>
        <xdr:cNvPr id="487" name="楕円 486"/>
        <xdr:cNvSpPr/>
      </xdr:nvSpPr>
      <xdr:spPr>
        <a:xfrm>
          <a:off x="8699500" y="166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108292</xdr:rowOff>
    </xdr:from>
    <xdr:ext cx="534377" cy="259045"/>
    <xdr:sp macro="" textlink="">
      <xdr:nvSpPr>
        <xdr:cNvPr id="488" name="テキスト ボックス 487"/>
        <xdr:cNvSpPr txBox="1"/>
      </xdr:nvSpPr>
      <xdr:spPr>
        <a:xfrm>
          <a:off x="8483111" y="167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91780</xdr:rowOff>
    </xdr:from>
    <xdr:to>
      <xdr:col>41</xdr:col>
      <xdr:colOff>101600</xdr:colOff>
      <xdr:row>99</xdr:row>
      <xdr:rowOff>21930</xdr:rowOff>
    </xdr:to>
    <xdr:sp macro="" textlink="">
      <xdr:nvSpPr>
        <xdr:cNvPr id="489" name="楕円 488"/>
        <xdr:cNvSpPr/>
      </xdr:nvSpPr>
      <xdr:spPr>
        <a:xfrm>
          <a:off x="7810500" y="168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13057</xdr:rowOff>
    </xdr:from>
    <xdr:ext cx="469744" cy="259045"/>
    <xdr:sp macro="" textlink="">
      <xdr:nvSpPr>
        <xdr:cNvPr id="490" name="テキスト ボックス 489"/>
        <xdr:cNvSpPr txBox="1"/>
      </xdr:nvSpPr>
      <xdr:spPr>
        <a:xfrm>
          <a:off x="7626428" y="1698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165573</xdr:rowOff>
    </xdr:from>
    <xdr:to>
      <xdr:col>36</xdr:col>
      <xdr:colOff>165100</xdr:colOff>
      <xdr:row>99</xdr:row>
      <xdr:rowOff>95723</xdr:rowOff>
    </xdr:to>
    <xdr:sp macro="" textlink="">
      <xdr:nvSpPr>
        <xdr:cNvPr id="491" name="楕円 490"/>
        <xdr:cNvSpPr/>
      </xdr:nvSpPr>
      <xdr:spPr>
        <a:xfrm>
          <a:off x="6921500" y="169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86850</xdr:rowOff>
    </xdr:from>
    <xdr:ext cx="469744" cy="259045"/>
    <xdr:sp macro="" textlink="">
      <xdr:nvSpPr>
        <xdr:cNvPr id="492" name="テキスト ボックス 491"/>
        <xdr:cNvSpPr txBox="1"/>
      </xdr:nvSpPr>
      <xdr:spPr>
        <a:xfrm>
          <a:off x="6737428" y="1706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6" name="直線コネクタ 515"/>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9"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0" name="直線コネクタ 519"/>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2"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3" name="フローチャート: 判断 522"/>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5" name="フローチャート: 判断 524"/>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6" name="テキスト ボックス 525"/>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8" name="フローチャート: 判断 527"/>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9" name="テキスト ボックス 528"/>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1" name="フローチャート: 判断 530"/>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2" name="テキスト ボックス 531"/>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3" name="フローチャート: 判断 532"/>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4" name="テキスト ボックス 533"/>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3" name="直線コネクタ 622"/>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4"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5" name="直線コネクタ 624"/>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6"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7" name="直線コネクタ 626"/>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41917</xdr:rowOff>
    </xdr:from>
    <xdr:to>
      <xdr:col>85</xdr:col>
      <xdr:colOff>127000</xdr:colOff>
      <xdr:row>79</xdr:row>
      <xdr:rowOff>49822</xdr:rowOff>
    </xdr:to>
    <xdr:cxnSp macro="">
      <xdr:nvCxnSpPr>
        <xdr:cNvPr id="628" name="直線コネクタ 627"/>
        <xdr:cNvCxnSpPr/>
      </xdr:nvCxnSpPr>
      <xdr:spPr>
        <a:xfrm flipV="1">
          <a:off x="15481300" y="13586467"/>
          <a:ext cx="8382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29"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0" name="フローチャート: 判断 629"/>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49822</xdr:rowOff>
    </xdr:from>
    <xdr:to>
      <xdr:col>81</xdr:col>
      <xdr:colOff>50800</xdr:colOff>
      <xdr:row>79</xdr:row>
      <xdr:rowOff>64281</xdr:rowOff>
    </xdr:to>
    <xdr:cxnSp macro="">
      <xdr:nvCxnSpPr>
        <xdr:cNvPr id="631" name="直線コネクタ 630"/>
        <xdr:cNvCxnSpPr/>
      </xdr:nvCxnSpPr>
      <xdr:spPr>
        <a:xfrm flipV="1">
          <a:off x="14592300" y="13594372"/>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2" name="フローチャート: 判断 631"/>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3" name="テキスト ボックス 632"/>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64281</xdr:rowOff>
    </xdr:from>
    <xdr:to>
      <xdr:col>76</xdr:col>
      <xdr:colOff>114300</xdr:colOff>
      <xdr:row>79</xdr:row>
      <xdr:rowOff>104553</xdr:rowOff>
    </xdr:to>
    <xdr:cxnSp macro="">
      <xdr:nvCxnSpPr>
        <xdr:cNvPr id="634" name="直線コネクタ 633"/>
        <xdr:cNvCxnSpPr/>
      </xdr:nvCxnSpPr>
      <xdr:spPr>
        <a:xfrm flipV="1">
          <a:off x="13703300" y="13608831"/>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5" name="フローチャート: 判断 634"/>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6" name="テキスト ボックス 635"/>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60928</xdr:rowOff>
    </xdr:from>
    <xdr:to>
      <xdr:col>71</xdr:col>
      <xdr:colOff>177800</xdr:colOff>
      <xdr:row>79</xdr:row>
      <xdr:rowOff>104553</xdr:rowOff>
    </xdr:to>
    <xdr:cxnSp macro="">
      <xdr:nvCxnSpPr>
        <xdr:cNvPr id="637" name="直線コネクタ 636"/>
        <xdr:cNvCxnSpPr/>
      </xdr:nvCxnSpPr>
      <xdr:spPr>
        <a:xfrm>
          <a:off x="12814300" y="13605478"/>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8" name="フローチャート: 判断 637"/>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39" name="テキスト ボックス 638"/>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0" name="フローチャート: 判断 639"/>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41" name="テキスト ボックス 640"/>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162567</xdr:rowOff>
    </xdr:from>
    <xdr:to>
      <xdr:col>85</xdr:col>
      <xdr:colOff>177800</xdr:colOff>
      <xdr:row>79</xdr:row>
      <xdr:rowOff>92717</xdr:rowOff>
    </xdr:to>
    <xdr:sp macro="" textlink="">
      <xdr:nvSpPr>
        <xdr:cNvPr id="647" name="楕円 646"/>
        <xdr:cNvSpPr/>
      </xdr:nvSpPr>
      <xdr:spPr>
        <a:xfrm>
          <a:off x="16268700" y="135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77494</xdr:rowOff>
    </xdr:from>
    <xdr:ext cx="534377" cy="259045"/>
    <xdr:sp macro="" textlink="">
      <xdr:nvSpPr>
        <xdr:cNvPr id="648" name="公債費該当値テキスト"/>
        <xdr:cNvSpPr txBox="1"/>
      </xdr:nvSpPr>
      <xdr:spPr>
        <a:xfrm>
          <a:off x="16370300" y="1345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170472</xdr:rowOff>
    </xdr:from>
    <xdr:to>
      <xdr:col>81</xdr:col>
      <xdr:colOff>101600</xdr:colOff>
      <xdr:row>79</xdr:row>
      <xdr:rowOff>100622</xdr:rowOff>
    </xdr:to>
    <xdr:sp macro="" textlink="">
      <xdr:nvSpPr>
        <xdr:cNvPr id="649" name="楕円 648"/>
        <xdr:cNvSpPr/>
      </xdr:nvSpPr>
      <xdr:spPr>
        <a:xfrm>
          <a:off x="15430500" y="135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91749</xdr:rowOff>
    </xdr:from>
    <xdr:ext cx="534377" cy="259045"/>
    <xdr:sp macro="" textlink="">
      <xdr:nvSpPr>
        <xdr:cNvPr id="650" name="テキスト ボックス 649"/>
        <xdr:cNvSpPr txBox="1"/>
      </xdr:nvSpPr>
      <xdr:spPr>
        <a:xfrm>
          <a:off x="15214111" y="1363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13481</xdr:rowOff>
    </xdr:from>
    <xdr:to>
      <xdr:col>76</xdr:col>
      <xdr:colOff>165100</xdr:colOff>
      <xdr:row>79</xdr:row>
      <xdr:rowOff>115081</xdr:rowOff>
    </xdr:to>
    <xdr:sp macro="" textlink="">
      <xdr:nvSpPr>
        <xdr:cNvPr id="651" name="楕円 650"/>
        <xdr:cNvSpPr/>
      </xdr:nvSpPr>
      <xdr:spPr>
        <a:xfrm>
          <a:off x="14541500" y="135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106208</xdr:rowOff>
    </xdr:from>
    <xdr:ext cx="534377" cy="259045"/>
    <xdr:sp macro="" textlink="">
      <xdr:nvSpPr>
        <xdr:cNvPr id="652" name="テキスト ボックス 651"/>
        <xdr:cNvSpPr txBox="1"/>
      </xdr:nvSpPr>
      <xdr:spPr>
        <a:xfrm>
          <a:off x="14325111" y="136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53753</xdr:rowOff>
    </xdr:from>
    <xdr:to>
      <xdr:col>72</xdr:col>
      <xdr:colOff>38100</xdr:colOff>
      <xdr:row>79</xdr:row>
      <xdr:rowOff>155353</xdr:rowOff>
    </xdr:to>
    <xdr:sp macro="" textlink="">
      <xdr:nvSpPr>
        <xdr:cNvPr id="653" name="楕円 652"/>
        <xdr:cNvSpPr/>
      </xdr:nvSpPr>
      <xdr:spPr>
        <a:xfrm>
          <a:off x="13652500" y="13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146480</xdr:rowOff>
    </xdr:from>
    <xdr:ext cx="534377" cy="259045"/>
    <xdr:sp macro="" textlink="">
      <xdr:nvSpPr>
        <xdr:cNvPr id="654" name="テキスト ボックス 653"/>
        <xdr:cNvSpPr txBox="1"/>
      </xdr:nvSpPr>
      <xdr:spPr>
        <a:xfrm>
          <a:off x="13436111" y="136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10128</xdr:rowOff>
    </xdr:from>
    <xdr:to>
      <xdr:col>67</xdr:col>
      <xdr:colOff>101600</xdr:colOff>
      <xdr:row>79</xdr:row>
      <xdr:rowOff>111728</xdr:rowOff>
    </xdr:to>
    <xdr:sp macro="" textlink="">
      <xdr:nvSpPr>
        <xdr:cNvPr id="655" name="楕円 654"/>
        <xdr:cNvSpPr/>
      </xdr:nvSpPr>
      <xdr:spPr>
        <a:xfrm>
          <a:off x="12763500" y="135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102855</xdr:rowOff>
    </xdr:from>
    <xdr:ext cx="534377" cy="259045"/>
    <xdr:sp macro="" textlink="">
      <xdr:nvSpPr>
        <xdr:cNvPr id="656" name="テキスト ボックス 655"/>
        <xdr:cNvSpPr txBox="1"/>
      </xdr:nvSpPr>
      <xdr:spPr>
        <a:xfrm>
          <a:off x="12547111" y="136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0" name="テキスト ボックス 669"/>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2" name="テキスト ボックス 671"/>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4" name="テキスト ボックス 673"/>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0" name="直線コネクタ 679"/>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1"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2" name="直線コネクタ 681"/>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3"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4" name="直線コネクタ 683"/>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38736</xdr:rowOff>
    </xdr:from>
    <xdr:to>
      <xdr:col>85</xdr:col>
      <xdr:colOff>127000</xdr:colOff>
      <xdr:row>97</xdr:row>
      <xdr:rowOff>71628</xdr:rowOff>
    </xdr:to>
    <xdr:cxnSp macro="">
      <xdr:nvCxnSpPr>
        <xdr:cNvPr id="685" name="直線コネクタ 684"/>
        <xdr:cNvCxnSpPr/>
      </xdr:nvCxnSpPr>
      <xdr:spPr>
        <a:xfrm flipV="1">
          <a:off x="15481300" y="16497936"/>
          <a:ext cx="838200" cy="2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6"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7" name="フローチャート: 判断 686"/>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71628</xdr:rowOff>
    </xdr:from>
    <xdr:to>
      <xdr:col>81</xdr:col>
      <xdr:colOff>50800</xdr:colOff>
      <xdr:row>98</xdr:row>
      <xdr:rowOff>50927</xdr:rowOff>
    </xdr:to>
    <xdr:cxnSp macro="">
      <xdr:nvCxnSpPr>
        <xdr:cNvPr id="688" name="直線コネクタ 687"/>
        <xdr:cNvCxnSpPr/>
      </xdr:nvCxnSpPr>
      <xdr:spPr>
        <a:xfrm flipV="1">
          <a:off x="14592300" y="16702278"/>
          <a:ext cx="889000" cy="1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9" name="フローチャート: 判断 688"/>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90" name="テキスト ボックス 689"/>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50927</xdr:rowOff>
    </xdr:from>
    <xdr:to>
      <xdr:col>76</xdr:col>
      <xdr:colOff>114300</xdr:colOff>
      <xdr:row>98</xdr:row>
      <xdr:rowOff>132462</xdr:rowOff>
    </xdr:to>
    <xdr:cxnSp macro="">
      <xdr:nvCxnSpPr>
        <xdr:cNvPr id="691" name="直線コネクタ 690"/>
        <xdr:cNvCxnSpPr/>
      </xdr:nvCxnSpPr>
      <xdr:spPr>
        <a:xfrm flipV="1">
          <a:off x="13703300" y="16853027"/>
          <a:ext cx="889000" cy="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2" name="フローチャート: 判断 691"/>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3" name="テキスト ボックス 692"/>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43435</xdr:rowOff>
    </xdr:from>
    <xdr:to>
      <xdr:col>71</xdr:col>
      <xdr:colOff>177800</xdr:colOff>
      <xdr:row>98</xdr:row>
      <xdr:rowOff>132462</xdr:rowOff>
    </xdr:to>
    <xdr:cxnSp macro="">
      <xdr:nvCxnSpPr>
        <xdr:cNvPr id="694" name="直線コネクタ 693"/>
        <xdr:cNvCxnSpPr/>
      </xdr:nvCxnSpPr>
      <xdr:spPr>
        <a:xfrm>
          <a:off x="12814300" y="16674085"/>
          <a:ext cx="889000" cy="2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5" name="フローチャート: 判断 694"/>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6" name="テキスト ボックス 695"/>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7" name="フローチャート: 判断 696"/>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8" name="テキスト ボックス 697"/>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159386</xdr:rowOff>
    </xdr:from>
    <xdr:to>
      <xdr:col>85</xdr:col>
      <xdr:colOff>177800</xdr:colOff>
      <xdr:row>96</xdr:row>
      <xdr:rowOff>89536</xdr:rowOff>
    </xdr:to>
    <xdr:sp macro="" textlink="">
      <xdr:nvSpPr>
        <xdr:cNvPr id="704" name="楕円 703"/>
        <xdr:cNvSpPr/>
      </xdr:nvSpPr>
      <xdr:spPr>
        <a:xfrm>
          <a:off x="16268700" y="164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137813</xdr:rowOff>
    </xdr:from>
    <xdr:ext cx="469744" cy="259045"/>
    <xdr:sp macro="" textlink="">
      <xdr:nvSpPr>
        <xdr:cNvPr id="705" name="積立金該当値テキスト"/>
        <xdr:cNvSpPr txBox="1"/>
      </xdr:nvSpPr>
      <xdr:spPr>
        <a:xfrm>
          <a:off x="16370300" y="1642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20828</xdr:rowOff>
    </xdr:from>
    <xdr:to>
      <xdr:col>81</xdr:col>
      <xdr:colOff>101600</xdr:colOff>
      <xdr:row>97</xdr:row>
      <xdr:rowOff>122428</xdr:rowOff>
    </xdr:to>
    <xdr:sp macro="" textlink="">
      <xdr:nvSpPr>
        <xdr:cNvPr id="706" name="楕円 705"/>
        <xdr:cNvSpPr/>
      </xdr:nvSpPr>
      <xdr:spPr>
        <a:xfrm>
          <a:off x="15430500" y="166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113555</xdr:rowOff>
    </xdr:from>
    <xdr:ext cx="469744" cy="259045"/>
    <xdr:sp macro="" textlink="">
      <xdr:nvSpPr>
        <xdr:cNvPr id="707" name="テキスト ボックス 706"/>
        <xdr:cNvSpPr txBox="1"/>
      </xdr:nvSpPr>
      <xdr:spPr>
        <a:xfrm>
          <a:off x="15246428" y="1674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xdr:rowOff>
    </xdr:from>
    <xdr:to>
      <xdr:col>76</xdr:col>
      <xdr:colOff>165100</xdr:colOff>
      <xdr:row>98</xdr:row>
      <xdr:rowOff>101727</xdr:rowOff>
    </xdr:to>
    <xdr:sp macro="" textlink="">
      <xdr:nvSpPr>
        <xdr:cNvPr id="708" name="楕円 707"/>
        <xdr:cNvSpPr/>
      </xdr:nvSpPr>
      <xdr:spPr>
        <a:xfrm>
          <a:off x="14541500" y="168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92854</xdr:rowOff>
    </xdr:from>
    <xdr:ext cx="469744" cy="259045"/>
    <xdr:sp macro="" textlink="">
      <xdr:nvSpPr>
        <xdr:cNvPr id="709" name="テキスト ボックス 708"/>
        <xdr:cNvSpPr txBox="1"/>
      </xdr:nvSpPr>
      <xdr:spPr>
        <a:xfrm>
          <a:off x="14357428" y="1689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81662</xdr:rowOff>
    </xdr:from>
    <xdr:to>
      <xdr:col>72</xdr:col>
      <xdr:colOff>38100</xdr:colOff>
      <xdr:row>99</xdr:row>
      <xdr:rowOff>11812</xdr:rowOff>
    </xdr:to>
    <xdr:sp macro="" textlink="">
      <xdr:nvSpPr>
        <xdr:cNvPr id="710" name="楕円 709"/>
        <xdr:cNvSpPr/>
      </xdr:nvSpPr>
      <xdr:spPr>
        <a:xfrm>
          <a:off x="13652500" y="1688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2939</xdr:rowOff>
    </xdr:from>
    <xdr:ext cx="378565" cy="259045"/>
    <xdr:sp macro="" textlink="">
      <xdr:nvSpPr>
        <xdr:cNvPr id="711" name="テキスト ボックス 710"/>
        <xdr:cNvSpPr txBox="1"/>
      </xdr:nvSpPr>
      <xdr:spPr>
        <a:xfrm>
          <a:off x="13514017" y="1697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164085</xdr:rowOff>
    </xdr:from>
    <xdr:to>
      <xdr:col>67</xdr:col>
      <xdr:colOff>101600</xdr:colOff>
      <xdr:row>97</xdr:row>
      <xdr:rowOff>94235</xdr:rowOff>
    </xdr:to>
    <xdr:sp macro="" textlink="">
      <xdr:nvSpPr>
        <xdr:cNvPr id="712" name="楕円 711"/>
        <xdr:cNvSpPr/>
      </xdr:nvSpPr>
      <xdr:spPr>
        <a:xfrm>
          <a:off x="12763500" y="166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85362</xdr:rowOff>
    </xdr:from>
    <xdr:ext cx="469744" cy="259045"/>
    <xdr:sp macro="" textlink="">
      <xdr:nvSpPr>
        <xdr:cNvPr id="713" name="テキスト ボックス 712"/>
        <xdr:cNvSpPr txBox="1"/>
      </xdr:nvSpPr>
      <xdr:spPr>
        <a:xfrm>
          <a:off x="12579428" y="167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9" name="直線コネクタ 738"/>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2"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3" name="直線コネクタ 742"/>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52179</xdr:rowOff>
    </xdr:from>
    <xdr:to>
      <xdr:col>116</xdr:col>
      <xdr:colOff>63500</xdr:colOff>
      <xdr:row>39</xdr:row>
      <xdr:rowOff>67201</xdr:rowOff>
    </xdr:to>
    <xdr:cxnSp macro="">
      <xdr:nvCxnSpPr>
        <xdr:cNvPr id="744" name="直線コネクタ 743"/>
        <xdr:cNvCxnSpPr/>
      </xdr:nvCxnSpPr>
      <xdr:spPr>
        <a:xfrm flipV="1">
          <a:off x="21323300" y="6738729"/>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5"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6" name="フローチャート: 判断 745"/>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61650</xdr:rowOff>
    </xdr:from>
    <xdr:to>
      <xdr:col>111</xdr:col>
      <xdr:colOff>177800</xdr:colOff>
      <xdr:row>39</xdr:row>
      <xdr:rowOff>67201</xdr:rowOff>
    </xdr:to>
    <xdr:cxnSp macro="">
      <xdr:nvCxnSpPr>
        <xdr:cNvPr id="747" name="直線コネクタ 746"/>
        <xdr:cNvCxnSpPr/>
      </xdr:nvCxnSpPr>
      <xdr:spPr>
        <a:xfrm>
          <a:off x="20434300" y="674820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8" name="フローチャート: 判断 747"/>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49" name="テキスト ボックス 748"/>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125657</xdr:rowOff>
    </xdr:from>
    <xdr:to>
      <xdr:col>107</xdr:col>
      <xdr:colOff>50800</xdr:colOff>
      <xdr:row>39</xdr:row>
      <xdr:rowOff>61650</xdr:rowOff>
    </xdr:to>
    <xdr:cxnSp macro="">
      <xdr:nvCxnSpPr>
        <xdr:cNvPr id="750" name="直線コネクタ 749"/>
        <xdr:cNvCxnSpPr/>
      </xdr:nvCxnSpPr>
      <xdr:spPr>
        <a:xfrm>
          <a:off x="19545300" y="6640757"/>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1" name="フローチャート: 判断 750"/>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2" name="テキスト ボックス 751"/>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125657</xdr:rowOff>
    </xdr:from>
    <xdr:to>
      <xdr:col>102</xdr:col>
      <xdr:colOff>114300</xdr:colOff>
      <xdr:row>39</xdr:row>
      <xdr:rowOff>43035</xdr:rowOff>
    </xdr:to>
    <xdr:cxnSp macro="">
      <xdr:nvCxnSpPr>
        <xdr:cNvPr id="753" name="直線コネクタ 752"/>
        <xdr:cNvCxnSpPr/>
      </xdr:nvCxnSpPr>
      <xdr:spPr>
        <a:xfrm flipV="1">
          <a:off x="18656300" y="6640757"/>
          <a:ext cx="889000" cy="8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4" name="フローチャート: 判断 753"/>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5" name="テキスト ボックス 754"/>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6" name="フローチャート: 判断 755"/>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7" name="テキスト ボックス 756"/>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1379</xdr:rowOff>
    </xdr:from>
    <xdr:to>
      <xdr:col>116</xdr:col>
      <xdr:colOff>114300</xdr:colOff>
      <xdr:row>39</xdr:row>
      <xdr:rowOff>102979</xdr:rowOff>
    </xdr:to>
    <xdr:sp macro="" textlink="">
      <xdr:nvSpPr>
        <xdr:cNvPr id="763" name="楕円 762"/>
        <xdr:cNvSpPr/>
      </xdr:nvSpPr>
      <xdr:spPr>
        <a:xfrm>
          <a:off x="221107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87756</xdr:rowOff>
    </xdr:from>
    <xdr:ext cx="378565" cy="259045"/>
    <xdr:sp macro="" textlink="">
      <xdr:nvSpPr>
        <xdr:cNvPr id="764" name="投資及び出資金該当値テキスト"/>
        <xdr:cNvSpPr txBox="1"/>
      </xdr:nvSpPr>
      <xdr:spPr>
        <a:xfrm>
          <a:off x="22212300" y="6602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16401</xdr:rowOff>
    </xdr:from>
    <xdr:to>
      <xdr:col>112</xdr:col>
      <xdr:colOff>38100</xdr:colOff>
      <xdr:row>39</xdr:row>
      <xdr:rowOff>118001</xdr:rowOff>
    </xdr:to>
    <xdr:sp macro="" textlink="">
      <xdr:nvSpPr>
        <xdr:cNvPr id="765" name="楕円 764"/>
        <xdr:cNvSpPr/>
      </xdr:nvSpPr>
      <xdr:spPr>
        <a:xfrm>
          <a:off x="21272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109128</xdr:rowOff>
    </xdr:from>
    <xdr:ext cx="313932" cy="259045"/>
    <xdr:sp macro="" textlink="">
      <xdr:nvSpPr>
        <xdr:cNvPr id="766" name="テキスト ボックス 765"/>
        <xdr:cNvSpPr txBox="1"/>
      </xdr:nvSpPr>
      <xdr:spPr>
        <a:xfrm>
          <a:off x="21166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10850</xdr:rowOff>
    </xdr:from>
    <xdr:to>
      <xdr:col>107</xdr:col>
      <xdr:colOff>101600</xdr:colOff>
      <xdr:row>39</xdr:row>
      <xdr:rowOff>112450</xdr:rowOff>
    </xdr:to>
    <xdr:sp macro="" textlink="">
      <xdr:nvSpPr>
        <xdr:cNvPr id="767" name="楕円 766"/>
        <xdr:cNvSpPr/>
      </xdr:nvSpPr>
      <xdr:spPr>
        <a:xfrm>
          <a:off x="20383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103577</xdr:rowOff>
    </xdr:from>
    <xdr:ext cx="378565" cy="259045"/>
    <xdr:sp macro="" textlink="">
      <xdr:nvSpPr>
        <xdr:cNvPr id="768" name="テキスト ボックス 767"/>
        <xdr:cNvSpPr txBox="1"/>
      </xdr:nvSpPr>
      <xdr:spPr>
        <a:xfrm>
          <a:off x="20245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74857</xdr:rowOff>
    </xdr:from>
    <xdr:to>
      <xdr:col>102</xdr:col>
      <xdr:colOff>165100</xdr:colOff>
      <xdr:row>39</xdr:row>
      <xdr:rowOff>5007</xdr:rowOff>
    </xdr:to>
    <xdr:sp macro="" textlink="">
      <xdr:nvSpPr>
        <xdr:cNvPr id="769" name="楕円 768"/>
        <xdr:cNvSpPr/>
      </xdr:nvSpPr>
      <xdr:spPr>
        <a:xfrm>
          <a:off x="19494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167584</xdr:rowOff>
    </xdr:from>
    <xdr:ext cx="378565" cy="259045"/>
    <xdr:sp macro="" textlink="">
      <xdr:nvSpPr>
        <xdr:cNvPr id="770" name="テキスト ボックス 769"/>
        <xdr:cNvSpPr txBox="1"/>
      </xdr:nvSpPr>
      <xdr:spPr>
        <a:xfrm>
          <a:off x="19356017" y="668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163685</xdr:rowOff>
    </xdr:from>
    <xdr:to>
      <xdr:col>98</xdr:col>
      <xdr:colOff>38100</xdr:colOff>
      <xdr:row>39</xdr:row>
      <xdr:rowOff>93835</xdr:rowOff>
    </xdr:to>
    <xdr:sp macro="" textlink="">
      <xdr:nvSpPr>
        <xdr:cNvPr id="771" name="楕円 770"/>
        <xdr:cNvSpPr/>
      </xdr:nvSpPr>
      <xdr:spPr>
        <a:xfrm>
          <a:off x="186055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84962</xdr:rowOff>
    </xdr:from>
    <xdr:ext cx="378565" cy="259045"/>
    <xdr:sp macro="" textlink="">
      <xdr:nvSpPr>
        <xdr:cNvPr id="772" name="テキスト ボックス 771"/>
        <xdr:cNvSpPr txBox="1"/>
      </xdr:nvSpPr>
      <xdr:spPr>
        <a:xfrm>
          <a:off x="18467017" y="677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4" name="直線コネクタ 793"/>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5"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6" name="直線コネクタ 795"/>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7"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8" name="直線コネクタ 797"/>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108359</xdr:rowOff>
    </xdr:from>
    <xdr:to>
      <xdr:col>116</xdr:col>
      <xdr:colOff>63500</xdr:colOff>
      <xdr:row>56</xdr:row>
      <xdr:rowOff>110622</xdr:rowOff>
    </xdr:to>
    <xdr:cxnSp macro="">
      <xdr:nvCxnSpPr>
        <xdr:cNvPr id="799" name="直線コネクタ 798"/>
        <xdr:cNvCxnSpPr/>
      </xdr:nvCxnSpPr>
      <xdr:spPr>
        <a:xfrm>
          <a:off x="21323300" y="9709559"/>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800"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1" name="フローチャート: 判断 800"/>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100084</xdr:rowOff>
    </xdr:from>
    <xdr:to>
      <xdr:col>111</xdr:col>
      <xdr:colOff>177800</xdr:colOff>
      <xdr:row>56</xdr:row>
      <xdr:rowOff>108359</xdr:rowOff>
    </xdr:to>
    <xdr:cxnSp macro="">
      <xdr:nvCxnSpPr>
        <xdr:cNvPr id="802" name="直線コネクタ 801"/>
        <xdr:cNvCxnSpPr/>
      </xdr:nvCxnSpPr>
      <xdr:spPr>
        <a:xfrm>
          <a:off x="20434300" y="9701284"/>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3" name="フローチャート: 判断 802"/>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4" name="テキスト ボックス 803"/>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89408</xdr:rowOff>
    </xdr:from>
    <xdr:to>
      <xdr:col>107</xdr:col>
      <xdr:colOff>50800</xdr:colOff>
      <xdr:row>56</xdr:row>
      <xdr:rowOff>100084</xdr:rowOff>
    </xdr:to>
    <xdr:cxnSp macro="">
      <xdr:nvCxnSpPr>
        <xdr:cNvPr id="805" name="直線コネクタ 804"/>
        <xdr:cNvCxnSpPr/>
      </xdr:nvCxnSpPr>
      <xdr:spPr>
        <a:xfrm>
          <a:off x="19545300" y="9690608"/>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6" name="フローチャート: 判断 805"/>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7" name="テキスト ボックス 806"/>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78846</xdr:rowOff>
    </xdr:from>
    <xdr:to>
      <xdr:col>102</xdr:col>
      <xdr:colOff>114300</xdr:colOff>
      <xdr:row>56</xdr:row>
      <xdr:rowOff>89408</xdr:rowOff>
    </xdr:to>
    <xdr:cxnSp macro="">
      <xdr:nvCxnSpPr>
        <xdr:cNvPr id="808" name="直線コネクタ 807"/>
        <xdr:cNvCxnSpPr/>
      </xdr:nvCxnSpPr>
      <xdr:spPr>
        <a:xfrm>
          <a:off x="18656300" y="9680046"/>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9" name="フローチャート: 判断 808"/>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10" name="テキスト ボックス 809"/>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1" name="フローチャート: 判断 810"/>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2" name="テキスト ボックス 811"/>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59822</xdr:rowOff>
    </xdr:from>
    <xdr:to>
      <xdr:col>116</xdr:col>
      <xdr:colOff>114300</xdr:colOff>
      <xdr:row>56</xdr:row>
      <xdr:rowOff>161422</xdr:rowOff>
    </xdr:to>
    <xdr:sp macro="" textlink="">
      <xdr:nvSpPr>
        <xdr:cNvPr id="818" name="楕円 817"/>
        <xdr:cNvSpPr/>
      </xdr:nvSpPr>
      <xdr:spPr>
        <a:xfrm>
          <a:off x="22110700" y="96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38249</xdr:rowOff>
    </xdr:from>
    <xdr:ext cx="534377" cy="259045"/>
    <xdr:sp macro="" textlink="">
      <xdr:nvSpPr>
        <xdr:cNvPr id="819" name="貸付金該当値テキスト"/>
        <xdr:cNvSpPr txBox="1"/>
      </xdr:nvSpPr>
      <xdr:spPr>
        <a:xfrm>
          <a:off x="22212300" y="963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57559</xdr:rowOff>
    </xdr:from>
    <xdr:to>
      <xdr:col>112</xdr:col>
      <xdr:colOff>38100</xdr:colOff>
      <xdr:row>56</xdr:row>
      <xdr:rowOff>159159</xdr:rowOff>
    </xdr:to>
    <xdr:sp macro="" textlink="">
      <xdr:nvSpPr>
        <xdr:cNvPr id="820" name="楕円 819"/>
        <xdr:cNvSpPr/>
      </xdr:nvSpPr>
      <xdr:spPr>
        <a:xfrm>
          <a:off x="21272500" y="96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150286</xdr:rowOff>
    </xdr:from>
    <xdr:ext cx="534377" cy="259045"/>
    <xdr:sp macro="" textlink="">
      <xdr:nvSpPr>
        <xdr:cNvPr id="821" name="テキスト ボックス 820"/>
        <xdr:cNvSpPr txBox="1"/>
      </xdr:nvSpPr>
      <xdr:spPr>
        <a:xfrm>
          <a:off x="21056111" y="97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49284</xdr:rowOff>
    </xdr:from>
    <xdr:to>
      <xdr:col>107</xdr:col>
      <xdr:colOff>101600</xdr:colOff>
      <xdr:row>56</xdr:row>
      <xdr:rowOff>150884</xdr:rowOff>
    </xdr:to>
    <xdr:sp macro="" textlink="">
      <xdr:nvSpPr>
        <xdr:cNvPr id="822" name="楕円 821"/>
        <xdr:cNvSpPr/>
      </xdr:nvSpPr>
      <xdr:spPr>
        <a:xfrm>
          <a:off x="20383500" y="965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142011</xdr:rowOff>
    </xdr:from>
    <xdr:ext cx="534377" cy="259045"/>
    <xdr:sp macro="" textlink="">
      <xdr:nvSpPr>
        <xdr:cNvPr id="823" name="テキスト ボックス 822"/>
        <xdr:cNvSpPr txBox="1"/>
      </xdr:nvSpPr>
      <xdr:spPr>
        <a:xfrm>
          <a:off x="20167111" y="97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38608</xdr:rowOff>
    </xdr:from>
    <xdr:to>
      <xdr:col>102</xdr:col>
      <xdr:colOff>165100</xdr:colOff>
      <xdr:row>56</xdr:row>
      <xdr:rowOff>140208</xdr:rowOff>
    </xdr:to>
    <xdr:sp macro="" textlink="">
      <xdr:nvSpPr>
        <xdr:cNvPr id="824" name="楕円 823"/>
        <xdr:cNvSpPr/>
      </xdr:nvSpPr>
      <xdr:spPr>
        <a:xfrm>
          <a:off x="19494500" y="96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131335</xdr:rowOff>
    </xdr:from>
    <xdr:ext cx="534377" cy="259045"/>
    <xdr:sp macro="" textlink="">
      <xdr:nvSpPr>
        <xdr:cNvPr id="825" name="テキスト ボックス 824"/>
        <xdr:cNvSpPr txBox="1"/>
      </xdr:nvSpPr>
      <xdr:spPr>
        <a:xfrm>
          <a:off x="19278111" y="97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28046</xdr:rowOff>
    </xdr:from>
    <xdr:to>
      <xdr:col>98</xdr:col>
      <xdr:colOff>38100</xdr:colOff>
      <xdr:row>56</xdr:row>
      <xdr:rowOff>129646</xdr:rowOff>
    </xdr:to>
    <xdr:sp macro="" textlink="">
      <xdr:nvSpPr>
        <xdr:cNvPr id="826" name="楕円 825"/>
        <xdr:cNvSpPr/>
      </xdr:nvSpPr>
      <xdr:spPr>
        <a:xfrm>
          <a:off x="18605500" y="96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120773</xdr:rowOff>
    </xdr:from>
    <xdr:ext cx="534377" cy="259045"/>
    <xdr:sp macro="" textlink="">
      <xdr:nvSpPr>
        <xdr:cNvPr id="827" name="テキスト ボックス 826"/>
        <xdr:cNvSpPr txBox="1"/>
      </xdr:nvSpPr>
      <xdr:spPr>
        <a:xfrm>
          <a:off x="18389111" y="972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0" name="直線コネクタ 849"/>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1"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2" name="直線コネクタ 851"/>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3"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4" name="直線コネクタ 853"/>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111170</xdr:rowOff>
    </xdr:from>
    <xdr:to>
      <xdr:col>116</xdr:col>
      <xdr:colOff>63500</xdr:colOff>
      <xdr:row>77</xdr:row>
      <xdr:rowOff>111627</xdr:rowOff>
    </xdr:to>
    <xdr:cxnSp macro="">
      <xdr:nvCxnSpPr>
        <xdr:cNvPr id="855" name="直線コネクタ 854"/>
        <xdr:cNvCxnSpPr/>
      </xdr:nvCxnSpPr>
      <xdr:spPr>
        <a:xfrm>
          <a:off x="21323300" y="1331282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6"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7" name="フローチャート: 判断 856"/>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69656</xdr:rowOff>
    </xdr:from>
    <xdr:to>
      <xdr:col>111</xdr:col>
      <xdr:colOff>177800</xdr:colOff>
      <xdr:row>77</xdr:row>
      <xdr:rowOff>111170</xdr:rowOff>
    </xdr:to>
    <xdr:cxnSp macro="">
      <xdr:nvCxnSpPr>
        <xdr:cNvPr id="858" name="直線コネクタ 857"/>
        <xdr:cNvCxnSpPr/>
      </xdr:nvCxnSpPr>
      <xdr:spPr>
        <a:xfrm>
          <a:off x="20434300" y="13271306"/>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9" name="フローチャート: 判断 858"/>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60" name="テキスト ボックス 859"/>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165395</xdr:rowOff>
    </xdr:from>
    <xdr:to>
      <xdr:col>107</xdr:col>
      <xdr:colOff>50800</xdr:colOff>
      <xdr:row>77</xdr:row>
      <xdr:rowOff>69656</xdr:rowOff>
    </xdr:to>
    <xdr:cxnSp macro="">
      <xdr:nvCxnSpPr>
        <xdr:cNvPr id="861" name="直線コネクタ 860"/>
        <xdr:cNvCxnSpPr/>
      </xdr:nvCxnSpPr>
      <xdr:spPr>
        <a:xfrm>
          <a:off x="19545300" y="13195595"/>
          <a:ext cx="889000" cy="7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2" name="フローチャート: 判断 861"/>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3" name="テキスト ボックス 862"/>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165395</xdr:rowOff>
    </xdr:from>
    <xdr:to>
      <xdr:col>102</xdr:col>
      <xdr:colOff>114300</xdr:colOff>
      <xdr:row>77</xdr:row>
      <xdr:rowOff>127081</xdr:rowOff>
    </xdr:to>
    <xdr:cxnSp macro="">
      <xdr:nvCxnSpPr>
        <xdr:cNvPr id="864" name="直線コネクタ 863"/>
        <xdr:cNvCxnSpPr/>
      </xdr:nvCxnSpPr>
      <xdr:spPr>
        <a:xfrm flipV="1">
          <a:off x="18656300" y="13195595"/>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5" name="フローチャート: 判断 864"/>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6" name="テキスト ボックス 865"/>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7" name="フローチャート: 判断 866"/>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68" name="テキスト ボックス 867"/>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60827</xdr:rowOff>
    </xdr:from>
    <xdr:to>
      <xdr:col>116</xdr:col>
      <xdr:colOff>114300</xdr:colOff>
      <xdr:row>77</xdr:row>
      <xdr:rowOff>162427</xdr:rowOff>
    </xdr:to>
    <xdr:sp macro="" textlink="">
      <xdr:nvSpPr>
        <xdr:cNvPr id="874" name="楕円 873"/>
        <xdr:cNvSpPr/>
      </xdr:nvSpPr>
      <xdr:spPr>
        <a:xfrm>
          <a:off x="22110700" y="132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147204</xdr:rowOff>
    </xdr:from>
    <xdr:ext cx="534377" cy="259045"/>
    <xdr:sp macro="" textlink="">
      <xdr:nvSpPr>
        <xdr:cNvPr id="875" name="繰出金該当値テキスト"/>
        <xdr:cNvSpPr txBox="1"/>
      </xdr:nvSpPr>
      <xdr:spPr>
        <a:xfrm>
          <a:off x="22212300" y="131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60370</xdr:rowOff>
    </xdr:from>
    <xdr:to>
      <xdr:col>112</xdr:col>
      <xdr:colOff>38100</xdr:colOff>
      <xdr:row>77</xdr:row>
      <xdr:rowOff>161970</xdr:rowOff>
    </xdr:to>
    <xdr:sp macro="" textlink="">
      <xdr:nvSpPr>
        <xdr:cNvPr id="876" name="楕円 875"/>
        <xdr:cNvSpPr/>
      </xdr:nvSpPr>
      <xdr:spPr>
        <a:xfrm>
          <a:off x="21272500" y="132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153097</xdr:rowOff>
    </xdr:from>
    <xdr:ext cx="534377" cy="259045"/>
    <xdr:sp macro="" textlink="">
      <xdr:nvSpPr>
        <xdr:cNvPr id="877" name="テキスト ボックス 876"/>
        <xdr:cNvSpPr txBox="1"/>
      </xdr:nvSpPr>
      <xdr:spPr>
        <a:xfrm>
          <a:off x="21056111" y="133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18856</xdr:rowOff>
    </xdr:from>
    <xdr:to>
      <xdr:col>107</xdr:col>
      <xdr:colOff>101600</xdr:colOff>
      <xdr:row>77</xdr:row>
      <xdr:rowOff>120456</xdr:rowOff>
    </xdr:to>
    <xdr:sp macro="" textlink="">
      <xdr:nvSpPr>
        <xdr:cNvPr id="878" name="楕円 877"/>
        <xdr:cNvSpPr/>
      </xdr:nvSpPr>
      <xdr:spPr>
        <a:xfrm>
          <a:off x="20383500" y="132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111583</xdr:rowOff>
    </xdr:from>
    <xdr:ext cx="534377" cy="259045"/>
    <xdr:sp macro="" textlink="">
      <xdr:nvSpPr>
        <xdr:cNvPr id="879" name="テキスト ボックス 878"/>
        <xdr:cNvSpPr txBox="1"/>
      </xdr:nvSpPr>
      <xdr:spPr>
        <a:xfrm>
          <a:off x="20167111" y="133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114595</xdr:rowOff>
    </xdr:from>
    <xdr:to>
      <xdr:col>102</xdr:col>
      <xdr:colOff>165100</xdr:colOff>
      <xdr:row>77</xdr:row>
      <xdr:rowOff>44745</xdr:rowOff>
    </xdr:to>
    <xdr:sp macro="" textlink="">
      <xdr:nvSpPr>
        <xdr:cNvPr id="880" name="楕円 879"/>
        <xdr:cNvSpPr/>
      </xdr:nvSpPr>
      <xdr:spPr>
        <a:xfrm>
          <a:off x="19494500" y="131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35872</xdr:rowOff>
    </xdr:from>
    <xdr:ext cx="534377" cy="259045"/>
    <xdr:sp macro="" textlink="">
      <xdr:nvSpPr>
        <xdr:cNvPr id="881" name="テキスト ボックス 880"/>
        <xdr:cNvSpPr txBox="1"/>
      </xdr:nvSpPr>
      <xdr:spPr>
        <a:xfrm>
          <a:off x="19278111" y="132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76281</xdr:rowOff>
    </xdr:from>
    <xdr:to>
      <xdr:col>98</xdr:col>
      <xdr:colOff>38100</xdr:colOff>
      <xdr:row>78</xdr:row>
      <xdr:rowOff>6431</xdr:rowOff>
    </xdr:to>
    <xdr:sp macro="" textlink="">
      <xdr:nvSpPr>
        <xdr:cNvPr id="882" name="楕円 881"/>
        <xdr:cNvSpPr/>
      </xdr:nvSpPr>
      <xdr:spPr>
        <a:xfrm>
          <a:off x="18605500" y="132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169008</xdr:rowOff>
    </xdr:from>
    <xdr:ext cx="534377" cy="259045"/>
    <xdr:sp macro="" textlink="">
      <xdr:nvSpPr>
        <xdr:cNvPr id="883" name="テキスト ボックス 882"/>
        <xdr:cNvSpPr txBox="1"/>
      </xdr:nvSpPr>
      <xdr:spPr>
        <a:xfrm>
          <a:off x="18389111" y="133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主な構成項目である扶助費については、近年、特定教育・保育施設（私立認可保育所、認定こども園等）等の給付や障害福祉サービスの支給の増加が著しく、年々住民一人あたりの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が増加傾向となっている。類似団体平均と比較すると低い水準にはあるものの、健全財政の維持に努め、今後の負担の増大に備える。次に金額の大きい人件費は、主に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職員数の増や給与改定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等に伴い増加したものであるが、今後も、働き方改革を推進し、時間外勤務の縮減に向けた取組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を継続的に実施することで人件費の削減に努める。普通建設事業費は、大宮区役所新庁舎整備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事業費が増加したことから、類似団体平均を上回った。今後も事業の選択と集中、そして事業費の平準化に努める。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1,302,256
1,277,532
217.43
544,752,975
538,153,498
1,477,679
299,298,216
458,122,164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15603</xdr:rowOff>
    </xdr:from>
    <xdr:to>
      <xdr:col>24</xdr:col>
      <xdr:colOff>63500</xdr:colOff>
      <xdr:row>35</xdr:row>
      <xdr:rowOff>51526</xdr:rowOff>
    </xdr:to>
    <xdr:cxnSp macro="">
      <xdr:nvCxnSpPr>
        <xdr:cNvPr id="63" name="直線コネクタ 62"/>
        <xdr:cNvCxnSpPr/>
      </xdr:nvCxnSpPr>
      <xdr:spPr>
        <a:xfrm>
          <a:off x="3797300" y="60163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169092</xdr:rowOff>
    </xdr:from>
    <xdr:to>
      <xdr:col>19</xdr:col>
      <xdr:colOff>177800</xdr:colOff>
      <xdr:row>35</xdr:row>
      <xdr:rowOff>15603</xdr:rowOff>
    </xdr:to>
    <xdr:cxnSp macro="">
      <xdr:nvCxnSpPr>
        <xdr:cNvPr id="66" name="直線コネクタ 65"/>
        <xdr:cNvCxnSpPr/>
      </xdr:nvCxnSpPr>
      <xdr:spPr>
        <a:xfrm>
          <a:off x="2908300" y="599839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92347</xdr:rowOff>
    </xdr:from>
    <xdr:to>
      <xdr:col>15</xdr:col>
      <xdr:colOff>50800</xdr:colOff>
      <xdr:row>34</xdr:row>
      <xdr:rowOff>169092</xdr:rowOff>
    </xdr:to>
    <xdr:cxnSp macro="">
      <xdr:nvCxnSpPr>
        <xdr:cNvPr id="69" name="直線コネクタ 68"/>
        <xdr:cNvCxnSpPr/>
      </xdr:nvCxnSpPr>
      <xdr:spPr>
        <a:xfrm>
          <a:off x="2019300" y="5921647"/>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92347</xdr:rowOff>
    </xdr:from>
    <xdr:to>
      <xdr:col>10</xdr:col>
      <xdr:colOff>114300</xdr:colOff>
      <xdr:row>34</xdr:row>
      <xdr:rowOff>156028</xdr:rowOff>
    </xdr:to>
    <xdr:cxnSp macro="">
      <xdr:nvCxnSpPr>
        <xdr:cNvPr id="72" name="直線コネクタ 71"/>
        <xdr:cNvCxnSpPr/>
      </xdr:nvCxnSpPr>
      <xdr:spPr>
        <a:xfrm flipV="1">
          <a:off x="1130300" y="592164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726</xdr:rowOff>
    </xdr:from>
    <xdr:to>
      <xdr:col>24</xdr:col>
      <xdr:colOff>114300</xdr:colOff>
      <xdr:row>35</xdr:row>
      <xdr:rowOff>102326</xdr:rowOff>
    </xdr:to>
    <xdr:sp macro="" textlink="">
      <xdr:nvSpPr>
        <xdr:cNvPr id="82" name="楕円 81"/>
        <xdr:cNvSpPr/>
      </xdr:nvSpPr>
      <xdr:spPr>
        <a:xfrm>
          <a:off x="45847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23603</xdr:rowOff>
    </xdr:from>
    <xdr:ext cx="469744" cy="259045"/>
    <xdr:sp macro="" textlink="">
      <xdr:nvSpPr>
        <xdr:cNvPr id="83" name="議会費該当値テキスト"/>
        <xdr:cNvSpPr txBox="1"/>
      </xdr:nvSpPr>
      <xdr:spPr>
        <a:xfrm>
          <a:off x="4686300" y="585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136253</xdr:rowOff>
    </xdr:from>
    <xdr:to>
      <xdr:col>20</xdr:col>
      <xdr:colOff>38100</xdr:colOff>
      <xdr:row>35</xdr:row>
      <xdr:rowOff>66403</xdr:rowOff>
    </xdr:to>
    <xdr:sp macro="" textlink="">
      <xdr:nvSpPr>
        <xdr:cNvPr id="84" name="楕円 83"/>
        <xdr:cNvSpPr/>
      </xdr:nvSpPr>
      <xdr:spPr>
        <a:xfrm>
          <a:off x="3746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82930</xdr:rowOff>
    </xdr:from>
    <xdr:ext cx="469744" cy="259045"/>
    <xdr:sp macro="" textlink="">
      <xdr:nvSpPr>
        <xdr:cNvPr id="85" name="テキスト ボックス 84"/>
        <xdr:cNvSpPr txBox="1"/>
      </xdr:nvSpPr>
      <xdr:spPr>
        <a:xfrm>
          <a:off x="3562428" y="574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118292</xdr:rowOff>
    </xdr:from>
    <xdr:to>
      <xdr:col>15</xdr:col>
      <xdr:colOff>101600</xdr:colOff>
      <xdr:row>35</xdr:row>
      <xdr:rowOff>48442</xdr:rowOff>
    </xdr:to>
    <xdr:sp macro="" textlink="">
      <xdr:nvSpPr>
        <xdr:cNvPr id="86" name="楕円 85"/>
        <xdr:cNvSpPr/>
      </xdr:nvSpPr>
      <xdr:spPr>
        <a:xfrm>
          <a:off x="2857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64969</xdr:rowOff>
    </xdr:from>
    <xdr:ext cx="469744" cy="259045"/>
    <xdr:sp macro="" textlink="">
      <xdr:nvSpPr>
        <xdr:cNvPr id="87" name="テキスト ボックス 86"/>
        <xdr:cNvSpPr txBox="1"/>
      </xdr:nvSpPr>
      <xdr:spPr>
        <a:xfrm>
          <a:off x="2673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41547</xdr:rowOff>
    </xdr:from>
    <xdr:to>
      <xdr:col>10</xdr:col>
      <xdr:colOff>165100</xdr:colOff>
      <xdr:row>34</xdr:row>
      <xdr:rowOff>143147</xdr:rowOff>
    </xdr:to>
    <xdr:sp macro="" textlink="">
      <xdr:nvSpPr>
        <xdr:cNvPr id="88" name="楕円 87"/>
        <xdr:cNvSpPr/>
      </xdr:nvSpPr>
      <xdr:spPr>
        <a:xfrm>
          <a:off x="1968500" y="58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159674</xdr:rowOff>
    </xdr:from>
    <xdr:ext cx="469744" cy="259045"/>
    <xdr:sp macro="" textlink="">
      <xdr:nvSpPr>
        <xdr:cNvPr id="89" name="テキスト ボックス 88"/>
        <xdr:cNvSpPr txBox="1"/>
      </xdr:nvSpPr>
      <xdr:spPr>
        <a:xfrm>
          <a:off x="1784428" y="564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105228</xdr:rowOff>
    </xdr:from>
    <xdr:to>
      <xdr:col>6</xdr:col>
      <xdr:colOff>38100</xdr:colOff>
      <xdr:row>35</xdr:row>
      <xdr:rowOff>35378</xdr:rowOff>
    </xdr:to>
    <xdr:sp macro="" textlink="">
      <xdr:nvSpPr>
        <xdr:cNvPr id="90" name="楕円 89"/>
        <xdr:cNvSpPr/>
      </xdr:nvSpPr>
      <xdr:spPr>
        <a:xfrm>
          <a:off x="1079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51905</xdr:rowOff>
    </xdr:from>
    <xdr:ext cx="469744" cy="259045"/>
    <xdr:sp macro="" textlink="">
      <xdr:nvSpPr>
        <xdr:cNvPr id="91" name="テキスト ボックス 90"/>
        <xdr:cNvSpPr txBox="1"/>
      </xdr:nvSpPr>
      <xdr:spPr>
        <a:xfrm>
          <a:off x="895428" y="57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84562</xdr:rowOff>
    </xdr:from>
    <xdr:to>
      <xdr:col>24</xdr:col>
      <xdr:colOff>63500</xdr:colOff>
      <xdr:row>55</xdr:row>
      <xdr:rowOff>82504</xdr:rowOff>
    </xdr:to>
    <xdr:cxnSp macro="">
      <xdr:nvCxnSpPr>
        <xdr:cNvPr id="119" name="直線コネクタ 118"/>
        <xdr:cNvCxnSpPr/>
      </xdr:nvCxnSpPr>
      <xdr:spPr>
        <a:xfrm flipV="1">
          <a:off x="3797300" y="8999962"/>
          <a:ext cx="838200" cy="51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150995</xdr:rowOff>
    </xdr:from>
    <xdr:ext cx="534377" cy="259045"/>
    <xdr:sp macro="" textlink="">
      <xdr:nvSpPr>
        <xdr:cNvPr id="120" name="総務費平均値テキスト"/>
        <xdr:cNvSpPr txBox="1"/>
      </xdr:nvSpPr>
      <xdr:spPr>
        <a:xfrm>
          <a:off x="4686300" y="940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82504</xdr:rowOff>
    </xdr:from>
    <xdr:to>
      <xdr:col>19</xdr:col>
      <xdr:colOff>177800</xdr:colOff>
      <xdr:row>56</xdr:row>
      <xdr:rowOff>64857</xdr:rowOff>
    </xdr:to>
    <xdr:cxnSp macro="">
      <xdr:nvCxnSpPr>
        <xdr:cNvPr id="122" name="直線コネクタ 121"/>
        <xdr:cNvCxnSpPr/>
      </xdr:nvCxnSpPr>
      <xdr:spPr>
        <a:xfrm flipV="1">
          <a:off x="2908300" y="9512254"/>
          <a:ext cx="889000" cy="1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102850</xdr:rowOff>
    </xdr:from>
    <xdr:to>
      <xdr:col>15</xdr:col>
      <xdr:colOff>50800</xdr:colOff>
      <xdr:row>56</xdr:row>
      <xdr:rowOff>64857</xdr:rowOff>
    </xdr:to>
    <xdr:cxnSp macro="">
      <xdr:nvCxnSpPr>
        <xdr:cNvPr id="125" name="直線コネクタ 124"/>
        <xdr:cNvCxnSpPr/>
      </xdr:nvCxnSpPr>
      <xdr:spPr>
        <a:xfrm>
          <a:off x="2019300" y="9532600"/>
          <a:ext cx="889000" cy="1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102850</xdr:rowOff>
    </xdr:from>
    <xdr:to>
      <xdr:col>10</xdr:col>
      <xdr:colOff>114300</xdr:colOff>
      <xdr:row>55</xdr:row>
      <xdr:rowOff>133482</xdr:rowOff>
    </xdr:to>
    <xdr:cxnSp macro="">
      <xdr:nvCxnSpPr>
        <xdr:cNvPr id="128" name="直線コネクタ 127"/>
        <xdr:cNvCxnSpPr/>
      </xdr:nvCxnSpPr>
      <xdr:spPr>
        <a:xfrm flipV="1">
          <a:off x="1130300" y="953260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33762</xdr:rowOff>
    </xdr:from>
    <xdr:to>
      <xdr:col>24</xdr:col>
      <xdr:colOff>114300</xdr:colOff>
      <xdr:row>52</xdr:row>
      <xdr:rowOff>135362</xdr:rowOff>
    </xdr:to>
    <xdr:sp macro="" textlink="">
      <xdr:nvSpPr>
        <xdr:cNvPr id="138" name="楕円 137"/>
        <xdr:cNvSpPr/>
      </xdr:nvSpPr>
      <xdr:spPr>
        <a:xfrm>
          <a:off x="4584700" y="89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56639</xdr:rowOff>
    </xdr:from>
    <xdr:ext cx="534377" cy="259045"/>
    <xdr:sp macro="" textlink="">
      <xdr:nvSpPr>
        <xdr:cNvPr id="139" name="総務費該当値テキスト"/>
        <xdr:cNvSpPr txBox="1"/>
      </xdr:nvSpPr>
      <xdr:spPr>
        <a:xfrm>
          <a:off x="4686300" y="88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31704</xdr:rowOff>
    </xdr:from>
    <xdr:to>
      <xdr:col>20</xdr:col>
      <xdr:colOff>38100</xdr:colOff>
      <xdr:row>55</xdr:row>
      <xdr:rowOff>133304</xdr:rowOff>
    </xdr:to>
    <xdr:sp macro="" textlink="">
      <xdr:nvSpPr>
        <xdr:cNvPr id="140" name="楕円 139"/>
        <xdr:cNvSpPr/>
      </xdr:nvSpPr>
      <xdr:spPr>
        <a:xfrm>
          <a:off x="3746500" y="94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149831</xdr:rowOff>
    </xdr:from>
    <xdr:ext cx="534377" cy="259045"/>
    <xdr:sp macro="" textlink="">
      <xdr:nvSpPr>
        <xdr:cNvPr id="141" name="テキスト ボックス 140"/>
        <xdr:cNvSpPr txBox="1"/>
      </xdr:nvSpPr>
      <xdr:spPr>
        <a:xfrm>
          <a:off x="3530111" y="923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14057</xdr:rowOff>
    </xdr:from>
    <xdr:to>
      <xdr:col>15</xdr:col>
      <xdr:colOff>101600</xdr:colOff>
      <xdr:row>56</xdr:row>
      <xdr:rowOff>115657</xdr:rowOff>
    </xdr:to>
    <xdr:sp macro="" textlink="">
      <xdr:nvSpPr>
        <xdr:cNvPr id="142" name="楕円 141"/>
        <xdr:cNvSpPr/>
      </xdr:nvSpPr>
      <xdr:spPr>
        <a:xfrm>
          <a:off x="2857500" y="96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106784</xdr:rowOff>
    </xdr:from>
    <xdr:ext cx="534377" cy="259045"/>
    <xdr:sp macro="" textlink="">
      <xdr:nvSpPr>
        <xdr:cNvPr id="143" name="テキスト ボックス 142"/>
        <xdr:cNvSpPr txBox="1"/>
      </xdr:nvSpPr>
      <xdr:spPr>
        <a:xfrm>
          <a:off x="2641111" y="97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52050</xdr:rowOff>
    </xdr:from>
    <xdr:to>
      <xdr:col>10</xdr:col>
      <xdr:colOff>165100</xdr:colOff>
      <xdr:row>55</xdr:row>
      <xdr:rowOff>153650</xdr:rowOff>
    </xdr:to>
    <xdr:sp macro="" textlink="">
      <xdr:nvSpPr>
        <xdr:cNvPr id="144" name="楕円 143"/>
        <xdr:cNvSpPr/>
      </xdr:nvSpPr>
      <xdr:spPr>
        <a:xfrm>
          <a:off x="1968500" y="94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144777</xdr:rowOff>
    </xdr:from>
    <xdr:ext cx="534377" cy="259045"/>
    <xdr:sp macro="" textlink="">
      <xdr:nvSpPr>
        <xdr:cNvPr id="145" name="テキスト ボックス 144"/>
        <xdr:cNvSpPr txBox="1"/>
      </xdr:nvSpPr>
      <xdr:spPr>
        <a:xfrm>
          <a:off x="1752111" y="9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82682</xdr:rowOff>
    </xdr:from>
    <xdr:to>
      <xdr:col>6</xdr:col>
      <xdr:colOff>38100</xdr:colOff>
      <xdr:row>56</xdr:row>
      <xdr:rowOff>12832</xdr:rowOff>
    </xdr:to>
    <xdr:sp macro="" textlink="">
      <xdr:nvSpPr>
        <xdr:cNvPr id="146" name="楕円 145"/>
        <xdr:cNvSpPr/>
      </xdr:nvSpPr>
      <xdr:spPr>
        <a:xfrm>
          <a:off x="1079500" y="95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3959</xdr:rowOff>
    </xdr:from>
    <xdr:ext cx="534377" cy="259045"/>
    <xdr:sp macro="" textlink="">
      <xdr:nvSpPr>
        <xdr:cNvPr id="147" name="テキスト ボックス 146"/>
        <xdr:cNvSpPr txBox="1"/>
      </xdr:nvSpPr>
      <xdr:spPr>
        <a:xfrm>
          <a:off x="863111" y="960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156051</xdr:rowOff>
    </xdr:from>
    <xdr:to>
      <xdr:col>24</xdr:col>
      <xdr:colOff>63500</xdr:colOff>
      <xdr:row>78</xdr:row>
      <xdr:rowOff>11663</xdr:rowOff>
    </xdr:to>
    <xdr:cxnSp macro="">
      <xdr:nvCxnSpPr>
        <xdr:cNvPr id="179" name="直線コネクタ 178"/>
        <xdr:cNvCxnSpPr/>
      </xdr:nvCxnSpPr>
      <xdr:spPr>
        <a:xfrm>
          <a:off x="3797300" y="13357701"/>
          <a:ext cx="838200" cy="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156051</xdr:rowOff>
    </xdr:from>
    <xdr:to>
      <xdr:col>19</xdr:col>
      <xdr:colOff>177800</xdr:colOff>
      <xdr:row>78</xdr:row>
      <xdr:rowOff>44755</xdr:rowOff>
    </xdr:to>
    <xdr:cxnSp macro="">
      <xdr:nvCxnSpPr>
        <xdr:cNvPr id="182" name="直線コネクタ 181"/>
        <xdr:cNvCxnSpPr/>
      </xdr:nvCxnSpPr>
      <xdr:spPr>
        <a:xfrm flipV="1">
          <a:off x="2908300" y="13357701"/>
          <a:ext cx="8890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44755</xdr:rowOff>
    </xdr:from>
    <xdr:to>
      <xdr:col>15</xdr:col>
      <xdr:colOff>50800</xdr:colOff>
      <xdr:row>78</xdr:row>
      <xdr:rowOff>93142</xdr:rowOff>
    </xdr:to>
    <xdr:cxnSp macro="">
      <xdr:nvCxnSpPr>
        <xdr:cNvPr id="185" name="直線コネクタ 184"/>
        <xdr:cNvCxnSpPr/>
      </xdr:nvCxnSpPr>
      <xdr:spPr>
        <a:xfrm flipV="1">
          <a:off x="2019300" y="13417855"/>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93142</xdr:rowOff>
    </xdr:from>
    <xdr:to>
      <xdr:col>10</xdr:col>
      <xdr:colOff>114300</xdr:colOff>
      <xdr:row>78</xdr:row>
      <xdr:rowOff>158859</xdr:rowOff>
    </xdr:to>
    <xdr:cxnSp macro="">
      <xdr:nvCxnSpPr>
        <xdr:cNvPr id="188" name="直線コネクタ 187"/>
        <xdr:cNvCxnSpPr/>
      </xdr:nvCxnSpPr>
      <xdr:spPr>
        <a:xfrm flipV="1">
          <a:off x="1130300" y="13466242"/>
          <a:ext cx="889000" cy="6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132313</xdr:rowOff>
    </xdr:from>
    <xdr:to>
      <xdr:col>24</xdr:col>
      <xdr:colOff>114300</xdr:colOff>
      <xdr:row>78</xdr:row>
      <xdr:rowOff>62463</xdr:rowOff>
    </xdr:to>
    <xdr:sp macro="" textlink="">
      <xdr:nvSpPr>
        <xdr:cNvPr id="198" name="楕円 197"/>
        <xdr:cNvSpPr/>
      </xdr:nvSpPr>
      <xdr:spPr>
        <a:xfrm>
          <a:off x="4584700" y="133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110740</xdr:rowOff>
    </xdr:from>
    <xdr:ext cx="599010" cy="259045"/>
    <xdr:sp macro="" textlink="">
      <xdr:nvSpPr>
        <xdr:cNvPr id="199" name="民生費該当値テキスト"/>
        <xdr:cNvSpPr txBox="1"/>
      </xdr:nvSpPr>
      <xdr:spPr>
        <a:xfrm>
          <a:off x="4686300" y="1331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105251</xdr:rowOff>
    </xdr:from>
    <xdr:to>
      <xdr:col>20</xdr:col>
      <xdr:colOff>38100</xdr:colOff>
      <xdr:row>78</xdr:row>
      <xdr:rowOff>35401</xdr:rowOff>
    </xdr:to>
    <xdr:sp macro="" textlink="">
      <xdr:nvSpPr>
        <xdr:cNvPr id="200" name="楕円 199"/>
        <xdr:cNvSpPr/>
      </xdr:nvSpPr>
      <xdr:spPr>
        <a:xfrm>
          <a:off x="3746500" y="133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26528</xdr:rowOff>
    </xdr:from>
    <xdr:ext cx="599010" cy="259045"/>
    <xdr:sp macro="" textlink="">
      <xdr:nvSpPr>
        <xdr:cNvPr id="201" name="テキスト ボックス 200"/>
        <xdr:cNvSpPr txBox="1"/>
      </xdr:nvSpPr>
      <xdr:spPr>
        <a:xfrm>
          <a:off x="3497795" y="1339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165405</xdr:rowOff>
    </xdr:from>
    <xdr:to>
      <xdr:col>15</xdr:col>
      <xdr:colOff>101600</xdr:colOff>
      <xdr:row>78</xdr:row>
      <xdr:rowOff>95555</xdr:rowOff>
    </xdr:to>
    <xdr:sp macro="" textlink="">
      <xdr:nvSpPr>
        <xdr:cNvPr id="202" name="楕円 201"/>
        <xdr:cNvSpPr/>
      </xdr:nvSpPr>
      <xdr:spPr>
        <a:xfrm>
          <a:off x="2857500" y="133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86682</xdr:rowOff>
    </xdr:from>
    <xdr:ext cx="599010" cy="259045"/>
    <xdr:sp macro="" textlink="">
      <xdr:nvSpPr>
        <xdr:cNvPr id="203" name="テキスト ボックス 202"/>
        <xdr:cNvSpPr txBox="1"/>
      </xdr:nvSpPr>
      <xdr:spPr>
        <a:xfrm>
          <a:off x="2608795" y="1345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42342</xdr:rowOff>
    </xdr:from>
    <xdr:to>
      <xdr:col>10</xdr:col>
      <xdr:colOff>165100</xdr:colOff>
      <xdr:row>78</xdr:row>
      <xdr:rowOff>143942</xdr:rowOff>
    </xdr:to>
    <xdr:sp macro="" textlink="">
      <xdr:nvSpPr>
        <xdr:cNvPr id="204" name="楕円 203"/>
        <xdr:cNvSpPr/>
      </xdr:nvSpPr>
      <xdr:spPr>
        <a:xfrm>
          <a:off x="1968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135069</xdr:rowOff>
    </xdr:from>
    <xdr:ext cx="599010" cy="259045"/>
    <xdr:sp macro="" textlink="">
      <xdr:nvSpPr>
        <xdr:cNvPr id="205" name="テキスト ボックス 204"/>
        <xdr:cNvSpPr txBox="1"/>
      </xdr:nvSpPr>
      <xdr:spPr>
        <a:xfrm>
          <a:off x="1719795" y="135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108059</xdr:rowOff>
    </xdr:from>
    <xdr:to>
      <xdr:col>6</xdr:col>
      <xdr:colOff>38100</xdr:colOff>
      <xdr:row>79</xdr:row>
      <xdr:rowOff>38209</xdr:rowOff>
    </xdr:to>
    <xdr:sp macro="" textlink="">
      <xdr:nvSpPr>
        <xdr:cNvPr id="206" name="楕円 205"/>
        <xdr:cNvSpPr/>
      </xdr:nvSpPr>
      <xdr:spPr>
        <a:xfrm>
          <a:off x="1079500" y="134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29336</xdr:rowOff>
    </xdr:from>
    <xdr:ext cx="599010" cy="259045"/>
    <xdr:sp macro="" textlink="">
      <xdr:nvSpPr>
        <xdr:cNvPr id="207" name="テキスト ボックス 206"/>
        <xdr:cNvSpPr txBox="1"/>
      </xdr:nvSpPr>
      <xdr:spPr>
        <a:xfrm>
          <a:off x="830795" y="1357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56262</xdr:rowOff>
    </xdr:from>
    <xdr:to>
      <xdr:col>24</xdr:col>
      <xdr:colOff>63500</xdr:colOff>
      <xdr:row>97</xdr:row>
      <xdr:rowOff>99733</xdr:rowOff>
    </xdr:to>
    <xdr:cxnSp macro="">
      <xdr:nvCxnSpPr>
        <xdr:cNvPr id="237" name="直線コネクタ 236"/>
        <xdr:cNvCxnSpPr/>
      </xdr:nvCxnSpPr>
      <xdr:spPr>
        <a:xfrm flipV="1">
          <a:off x="3797300" y="16686912"/>
          <a:ext cx="838200" cy="4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99733</xdr:rowOff>
    </xdr:from>
    <xdr:to>
      <xdr:col>19</xdr:col>
      <xdr:colOff>177800</xdr:colOff>
      <xdr:row>97</xdr:row>
      <xdr:rowOff>105600</xdr:rowOff>
    </xdr:to>
    <xdr:cxnSp macro="">
      <xdr:nvCxnSpPr>
        <xdr:cNvPr id="240" name="直線コネクタ 239"/>
        <xdr:cNvCxnSpPr/>
      </xdr:nvCxnSpPr>
      <xdr:spPr>
        <a:xfrm flipV="1">
          <a:off x="2908300" y="16730383"/>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80302</xdr:rowOff>
    </xdr:from>
    <xdr:to>
      <xdr:col>15</xdr:col>
      <xdr:colOff>50800</xdr:colOff>
      <xdr:row>97</xdr:row>
      <xdr:rowOff>105600</xdr:rowOff>
    </xdr:to>
    <xdr:cxnSp macro="">
      <xdr:nvCxnSpPr>
        <xdr:cNvPr id="243" name="直線コネクタ 242"/>
        <xdr:cNvCxnSpPr/>
      </xdr:nvCxnSpPr>
      <xdr:spPr>
        <a:xfrm>
          <a:off x="2019300" y="16710952"/>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142063</xdr:rowOff>
    </xdr:from>
    <xdr:to>
      <xdr:col>10</xdr:col>
      <xdr:colOff>114300</xdr:colOff>
      <xdr:row>97</xdr:row>
      <xdr:rowOff>80302</xdr:rowOff>
    </xdr:to>
    <xdr:cxnSp macro="">
      <xdr:nvCxnSpPr>
        <xdr:cNvPr id="246" name="直線コネクタ 245"/>
        <xdr:cNvCxnSpPr/>
      </xdr:nvCxnSpPr>
      <xdr:spPr>
        <a:xfrm>
          <a:off x="1130300" y="16258363"/>
          <a:ext cx="889000" cy="4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8" name="テキスト ボックス 247"/>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89006</xdr:rowOff>
    </xdr:from>
    <xdr:ext cx="534377" cy="259045"/>
    <xdr:sp macro="" textlink="">
      <xdr:nvSpPr>
        <xdr:cNvPr id="250" name="テキスト ボックス 249"/>
        <xdr:cNvSpPr txBox="1"/>
      </xdr:nvSpPr>
      <xdr:spPr>
        <a:xfrm>
          <a:off x="863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5462</xdr:rowOff>
    </xdr:from>
    <xdr:to>
      <xdr:col>24</xdr:col>
      <xdr:colOff>114300</xdr:colOff>
      <xdr:row>97</xdr:row>
      <xdr:rowOff>107062</xdr:rowOff>
    </xdr:to>
    <xdr:sp macro="" textlink="">
      <xdr:nvSpPr>
        <xdr:cNvPr id="256" name="楕円 255"/>
        <xdr:cNvSpPr/>
      </xdr:nvSpPr>
      <xdr:spPr>
        <a:xfrm>
          <a:off x="45847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91839</xdr:rowOff>
    </xdr:from>
    <xdr:ext cx="534377" cy="259045"/>
    <xdr:sp macro="" textlink="">
      <xdr:nvSpPr>
        <xdr:cNvPr id="257" name="衛生費該当値テキスト"/>
        <xdr:cNvSpPr txBox="1"/>
      </xdr:nvSpPr>
      <xdr:spPr>
        <a:xfrm>
          <a:off x="4686300" y="1655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48933</xdr:rowOff>
    </xdr:from>
    <xdr:to>
      <xdr:col>20</xdr:col>
      <xdr:colOff>38100</xdr:colOff>
      <xdr:row>97</xdr:row>
      <xdr:rowOff>150533</xdr:rowOff>
    </xdr:to>
    <xdr:sp macro="" textlink="">
      <xdr:nvSpPr>
        <xdr:cNvPr id="258" name="楕円 257"/>
        <xdr:cNvSpPr/>
      </xdr:nvSpPr>
      <xdr:spPr>
        <a:xfrm>
          <a:off x="3746500" y="166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141660</xdr:rowOff>
    </xdr:from>
    <xdr:ext cx="534377" cy="259045"/>
    <xdr:sp macro="" textlink="">
      <xdr:nvSpPr>
        <xdr:cNvPr id="259" name="テキスト ボックス 258"/>
        <xdr:cNvSpPr txBox="1"/>
      </xdr:nvSpPr>
      <xdr:spPr>
        <a:xfrm>
          <a:off x="3530111" y="1677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54800</xdr:rowOff>
    </xdr:from>
    <xdr:to>
      <xdr:col>15</xdr:col>
      <xdr:colOff>101600</xdr:colOff>
      <xdr:row>97</xdr:row>
      <xdr:rowOff>156400</xdr:rowOff>
    </xdr:to>
    <xdr:sp macro="" textlink="">
      <xdr:nvSpPr>
        <xdr:cNvPr id="260" name="楕円 259"/>
        <xdr:cNvSpPr/>
      </xdr:nvSpPr>
      <xdr:spPr>
        <a:xfrm>
          <a:off x="2857500" y="166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147527</xdr:rowOff>
    </xdr:from>
    <xdr:ext cx="534377" cy="259045"/>
    <xdr:sp macro="" textlink="">
      <xdr:nvSpPr>
        <xdr:cNvPr id="261" name="テキスト ボックス 260"/>
        <xdr:cNvSpPr txBox="1"/>
      </xdr:nvSpPr>
      <xdr:spPr>
        <a:xfrm>
          <a:off x="2641111" y="167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29502</xdr:rowOff>
    </xdr:from>
    <xdr:to>
      <xdr:col>10</xdr:col>
      <xdr:colOff>165100</xdr:colOff>
      <xdr:row>97</xdr:row>
      <xdr:rowOff>131102</xdr:rowOff>
    </xdr:to>
    <xdr:sp macro="" textlink="">
      <xdr:nvSpPr>
        <xdr:cNvPr id="262" name="楕円 261"/>
        <xdr:cNvSpPr/>
      </xdr:nvSpPr>
      <xdr:spPr>
        <a:xfrm>
          <a:off x="19685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122229</xdr:rowOff>
    </xdr:from>
    <xdr:ext cx="534377" cy="259045"/>
    <xdr:sp macro="" textlink="">
      <xdr:nvSpPr>
        <xdr:cNvPr id="263" name="テキスト ボックス 262"/>
        <xdr:cNvSpPr txBox="1"/>
      </xdr:nvSpPr>
      <xdr:spPr>
        <a:xfrm>
          <a:off x="1752111"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91263</xdr:rowOff>
    </xdr:from>
    <xdr:to>
      <xdr:col>6</xdr:col>
      <xdr:colOff>38100</xdr:colOff>
      <xdr:row>95</xdr:row>
      <xdr:rowOff>21413</xdr:rowOff>
    </xdr:to>
    <xdr:sp macro="" textlink="">
      <xdr:nvSpPr>
        <xdr:cNvPr id="264" name="楕円 263"/>
        <xdr:cNvSpPr/>
      </xdr:nvSpPr>
      <xdr:spPr>
        <a:xfrm>
          <a:off x="1079500" y="162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37940</xdr:rowOff>
    </xdr:from>
    <xdr:ext cx="534377" cy="259045"/>
    <xdr:sp macro="" textlink="">
      <xdr:nvSpPr>
        <xdr:cNvPr id="265" name="テキスト ボックス 264"/>
        <xdr:cNvSpPr txBox="1"/>
      </xdr:nvSpPr>
      <xdr:spPr>
        <a:xfrm>
          <a:off x="863111" y="159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18542</xdr:rowOff>
    </xdr:from>
    <xdr:to>
      <xdr:col>55</xdr:col>
      <xdr:colOff>0</xdr:colOff>
      <xdr:row>38</xdr:row>
      <xdr:rowOff>69596</xdr:rowOff>
    </xdr:to>
    <xdr:cxnSp macro="">
      <xdr:nvCxnSpPr>
        <xdr:cNvPr id="294" name="直線コネクタ 293"/>
        <xdr:cNvCxnSpPr/>
      </xdr:nvCxnSpPr>
      <xdr:spPr>
        <a:xfrm>
          <a:off x="9639300" y="6533642"/>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5"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xdr:rowOff>
    </xdr:from>
    <xdr:to>
      <xdr:col>50</xdr:col>
      <xdr:colOff>114300</xdr:colOff>
      <xdr:row>38</xdr:row>
      <xdr:rowOff>18542</xdr:rowOff>
    </xdr:to>
    <xdr:cxnSp macro="">
      <xdr:nvCxnSpPr>
        <xdr:cNvPr id="297" name="直線コネクタ 296"/>
        <xdr:cNvCxnSpPr/>
      </xdr:nvCxnSpPr>
      <xdr:spPr>
        <a:xfrm>
          <a:off x="8750300" y="65176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150639</xdr:rowOff>
    </xdr:from>
    <xdr:ext cx="378565" cy="259045"/>
    <xdr:sp macro="" textlink="">
      <xdr:nvSpPr>
        <xdr:cNvPr id="299" name="テキスト ボックス 298"/>
        <xdr:cNvSpPr txBox="1"/>
      </xdr:nvSpPr>
      <xdr:spPr>
        <a:xfrm>
          <a:off x="9450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151892</xdr:rowOff>
    </xdr:from>
    <xdr:to>
      <xdr:col>45</xdr:col>
      <xdr:colOff>177800</xdr:colOff>
      <xdr:row>38</xdr:row>
      <xdr:rowOff>2540</xdr:rowOff>
    </xdr:to>
    <xdr:cxnSp macro="">
      <xdr:nvCxnSpPr>
        <xdr:cNvPr id="300" name="直線コネクタ 299"/>
        <xdr:cNvCxnSpPr/>
      </xdr:nvCxnSpPr>
      <xdr:spPr>
        <a:xfrm>
          <a:off x="7861300" y="649554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2" name="テキスト ボックス 301"/>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72644</xdr:rowOff>
    </xdr:from>
    <xdr:to>
      <xdr:col>41</xdr:col>
      <xdr:colOff>50800</xdr:colOff>
      <xdr:row>37</xdr:row>
      <xdr:rowOff>151892</xdr:rowOff>
    </xdr:to>
    <xdr:cxnSp macro="">
      <xdr:nvCxnSpPr>
        <xdr:cNvPr id="303" name="直線コネクタ 302"/>
        <xdr:cNvCxnSpPr/>
      </xdr:nvCxnSpPr>
      <xdr:spPr>
        <a:xfrm>
          <a:off x="6972300" y="6416294"/>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5" name="テキスト ボックス 304"/>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7" name="テキスト ボックス 306"/>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18796</xdr:rowOff>
    </xdr:from>
    <xdr:to>
      <xdr:col>55</xdr:col>
      <xdr:colOff>50800</xdr:colOff>
      <xdr:row>38</xdr:row>
      <xdr:rowOff>120396</xdr:rowOff>
    </xdr:to>
    <xdr:sp macro="" textlink="">
      <xdr:nvSpPr>
        <xdr:cNvPr id="313" name="楕円 312"/>
        <xdr:cNvSpPr/>
      </xdr:nvSpPr>
      <xdr:spPr>
        <a:xfrm>
          <a:off x="104267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105173</xdr:rowOff>
    </xdr:from>
    <xdr:ext cx="378565" cy="259045"/>
    <xdr:sp macro="" textlink="">
      <xdr:nvSpPr>
        <xdr:cNvPr id="314" name="労働費該当値テキスト"/>
        <xdr:cNvSpPr txBox="1"/>
      </xdr:nvSpPr>
      <xdr:spPr>
        <a:xfrm>
          <a:off x="10528300" y="6448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139192</xdr:rowOff>
    </xdr:from>
    <xdr:to>
      <xdr:col>50</xdr:col>
      <xdr:colOff>165100</xdr:colOff>
      <xdr:row>38</xdr:row>
      <xdr:rowOff>69342</xdr:rowOff>
    </xdr:to>
    <xdr:sp macro="" textlink="">
      <xdr:nvSpPr>
        <xdr:cNvPr id="315" name="楕円 314"/>
        <xdr:cNvSpPr/>
      </xdr:nvSpPr>
      <xdr:spPr>
        <a:xfrm>
          <a:off x="9588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60469</xdr:rowOff>
    </xdr:from>
    <xdr:ext cx="378565" cy="259045"/>
    <xdr:sp macro="" textlink="">
      <xdr:nvSpPr>
        <xdr:cNvPr id="316" name="テキスト ボックス 315"/>
        <xdr:cNvSpPr txBox="1"/>
      </xdr:nvSpPr>
      <xdr:spPr>
        <a:xfrm>
          <a:off x="9450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123190</xdr:rowOff>
    </xdr:from>
    <xdr:to>
      <xdr:col>46</xdr:col>
      <xdr:colOff>38100</xdr:colOff>
      <xdr:row>38</xdr:row>
      <xdr:rowOff>53340</xdr:rowOff>
    </xdr:to>
    <xdr:sp macro="" textlink="">
      <xdr:nvSpPr>
        <xdr:cNvPr id="317" name="楕円 316"/>
        <xdr:cNvSpPr/>
      </xdr:nvSpPr>
      <xdr:spPr>
        <a:xfrm>
          <a:off x="869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44467</xdr:rowOff>
    </xdr:from>
    <xdr:ext cx="378565" cy="259045"/>
    <xdr:sp macro="" textlink="">
      <xdr:nvSpPr>
        <xdr:cNvPr id="318" name="テキスト ボックス 317"/>
        <xdr:cNvSpPr txBox="1"/>
      </xdr:nvSpPr>
      <xdr:spPr>
        <a:xfrm>
          <a:off x="8561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101092</xdr:rowOff>
    </xdr:from>
    <xdr:to>
      <xdr:col>41</xdr:col>
      <xdr:colOff>101600</xdr:colOff>
      <xdr:row>38</xdr:row>
      <xdr:rowOff>31242</xdr:rowOff>
    </xdr:to>
    <xdr:sp macro="" textlink="">
      <xdr:nvSpPr>
        <xdr:cNvPr id="319" name="楕円 318"/>
        <xdr:cNvSpPr/>
      </xdr:nvSpPr>
      <xdr:spPr>
        <a:xfrm>
          <a:off x="78105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22369</xdr:rowOff>
    </xdr:from>
    <xdr:ext cx="378565" cy="259045"/>
    <xdr:sp macro="" textlink="">
      <xdr:nvSpPr>
        <xdr:cNvPr id="320" name="テキスト ボックス 319"/>
        <xdr:cNvSpPr txBox="1"/>
      </xdr:nvSpPr>
      <xdr:spPr>
        <a:xfrm>
          <a:off x="7672017" y="653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21844</xdr:rowOff>
    </xdr:from>
    <xdr:to>
      <xdr:col>36</xdr:col>
      <xdr:colOff>165100</xdr:colOff>
      <xdr:row>37</xdr:row>
      <xdr:rowOff>123444</xdr:rowOff>
    </xdr:to>
    <xdr:sp macro="" textlink="">
      <xdr:nvSpPr>
        <xdr:cNvPr id="321" name="楕円 320"/>
        <xdr:cNvSpPr/>
      </xdr:nvSpPr>
      <xdr:spPr>
        <a:xfrm>
          <a:off x="6921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114571</xdr:rowOff>
    </xdr:from>
    <xdr:ext cx="378565" cy="259045"/>
    <xdr:sp macro="" textlink="">
      <xdr:nvSpPr>
        <xdr:cNvPr id="322" name="テキスト ボックス 321"/>
        <xdr:cNvSpPr txBox="1"/>
      </xdr:nvSpPr>
      <xdr:spPr>
        <a:xfrm>
          <a:off x="67830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83040</xdr:rowOff>
    </xdr:from>
    <xdr:to>
      <xdr:col>55</xdr:col>
      <xdr:colOff>0</xdr:colOff>
      <xdr:row>58</xdr:row>
      <xdr:rowOff>119942</xdr:rowOff>
    </xdr:to>
    <xdr:cxnSp macro="">
      <xdr:nvCxnSpPr>
        <xdr:cNvPr id="353" name="直線コネクタ 352"/>
        <xdr:cNvCxnSpPr/>
      </xdr:nvCxnSpPr>
      <xdr:spPr>
        <a:xfrm>
          <a:off x="9639300" y="10027140"/>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4"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83040</xdr:rowOff>
    </xdr:from>
    <xdr:to>
      <xdr:col>50</xdr:col>
      <xdr:colOff>114300</xdr:colOff>
      <xdr:row>58</xdr:row>
      <xdr:rowOff>87612</xdr:rowOff>
    </xdr:to>
    <xdr:cxnSp macro="">
      <xdr:nvCxnSpPr>
        <xdr:cNvPr id="356" name="直線コネクタ 355"/>
        <xdr:cNvCxnSpPr/>
      </xdr:nvCxnSpPr>
      <xdr:spPr>
        <a:xfrm flipV="1">
          <a:off x="8750300" y="10027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8" name="テキスト ボックス 357"/>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87612</xdr:rowOff>
    </xdr:from>
    <xdr:to>
      <xdr:col>45</xdr:col>
      <xdr:colOff>177800</xdr:colOff>
      <xdr:row>58</xdr:row>
      <xdr:rowOff>96429</xdr:rowOff>
    </xdr:to>
    <xdr:cxnSp macro="">
      <xdr:nvCxnSpPr>
        <xdr:cNvPr id="359" name="直線コネクタ 358"/>
        <xdr:cNvCxnSpPr/>
      </xdr:nvCxnSpPr>
      <xdr:spPr>
        <a:xfrm flipV="1">
          <a:off x="7861300" y="1003171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61" name="テキスト ボックス 360"/>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86469</xdr:rowOff>
    </xdr:from>
    <xdr:to>
      <xdr:col>41</xdr:col>
      <xdr:colOff>50800</xdr:colOff>
      <xdr:row>58</xdr:row>
      <xdr:rowOff>96429</xdr:rowOff>
    </xdr:to>
    <xdr:cxnSp macro="">
      <xdr:nvCxnSpPr>
        <xdr:cNvPr id="362" name="直線コネクタ 361"/>
        <xdr:cNvCxnSpPr/>
      </xdr:nvCxnSpPr>
      <xdr:spPr>
        <a:xfrm>
          <a:off x="6972300" y="10030569"/>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153469</xdr:rowOff>
    </xdr:from>
    <xdr:ext cx="469744" cy="259045"/>
    <xdr:sp macro="" textlink="">
      <xdr:nvSpPr>
        <xdr:cNvPr id="364" name="テキスト ボックス 363"/>
        <xdr:cNvSpPr txBox="1"/>
      </xdr:nvSpPr>
      <xdr:spPr>
        <a:xfrm>
          <a:off x="7626428" y="95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132079</xdr:rowOff>
    </xdr:from>
    <xdr:ext cx="469744" cy="259045"/>
    <xdr:sp macro="" textlink="">
      <xdr:nvSpPr>
        <xdr:cNvPr id="366" name="テキスト ボックス 365"/>
        <xdr:cNvSpPr txBox="1"/>
      </xdr:nvSpPr>
      <xdr:spPr>
        <a:xfrm>
          <a:off x="6737428"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69142</xdr:rowOff>
    </xdr:from>
    <xdr:to>
      <xdr:col>55</xdr:col>
      <xdr:colOff>50800</xdr:colOff>
      <xdr:row>58</xdr:row>
      <xdr:rowOff>170742</xdr:rowOff>
    </xdr:to>
    <xdr:sp macro="" textlink="">
      <xdr:nvSpPr>
        <xdr:cNvPr id="372" name="楕円 371"/>
        <xdr:cNvSpPr/>
      </xdr:nvSpPr>
      <xdr:spPr>
        <a:xfrm>
          <a:off x="10426700" y="100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47569</xdr:rowOff>
    </xdr:from>
    <xdr:ext cx="378565" cy="259045"/>
    <xdr:sp macro="" textlink="">
      <xdr:nvSpPr>
        <xdr:cNvPr id="373" name="農林水産業費該当値テキスト"/>
        <xdr:cNvSpPr txBox="1"/>
      </xdr:nvSpPr>
      <xdr:spPr>
        <a:xfrm>
          <a:off x="10528300" y="9991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32240</xdr:rowOff>
    </xdr:from>
    <xdr:to>
      <xdr:col>50</xdr:col>
      <xdr:colOff>165100</xdr:colOff>
      <xdr:row>58</xdr:row>
      <xdr:rowOff>133840</xdr:rowOff>
    </xdr:to>
    <xdr:sp macro="" textlink="">
      <xdr:nvSpPr>
        <xdr:cNvPr id="374" name="楕円 373"/>
        <xdr:cNvSpPr/>
      </xdr:nvSpPr>
      <xdr:spPr>
        <a:xfrm>
          <a:off x="9588500" y="99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124967</xdr:rowOff>
    </xdr:from>
    <xdr:ext cx="469744" cy="259045"/>
    <xdr:sp macro="" textlink="">
      <xdr:nvSpPr>
        <xdr:cNvPr id="375" name="テキスト ボックス 374"/>
        <xdr:cNvSpPr txBox="1"/>
      </xdr:nvSpPr>
      <xdr:spPr>
        <a:xfrm>
          <a:off x="9404428" y="100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36812</xdr:rowOff>
    </xdr:from>
    <xdr:to>
      <xdr:col>46</xdr:col>
      <xdr:colOff>38100</xdr:colOff>
      <xdr:row>58</xdr:row>
      <xdr:rowOff>138412</xdr:rowOff>
    </xdr:to>
    <xdr:sp macro="" textlink="">
      <xdr:nvSpPr>
        <xdr:cNvPr id="376" name="楕円 375"/>
        <xdr:cNvSpPr/>
      </xdr:nvSpPr>
      <xdr:spPr>
        <a:xfrm>
          <a:off x="8699500" y="99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129539</xdr:rowOff>
    </xdr:from>
    <xdr:ext cx="469744" cy="259045"/>
    <xdr:sp macro="" textlink="">
      <xdr:nvSpPr>
        <xdr:cNvPr id="377" name="テキスト ボックス 376"/>
        <xdr:cNvSpPr txBox="1"/>
      </xdr:nvSpPr>
      <xdr:spPr>
        <a:xfrm>
          <a:off x="8515428" y="100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45629</xdr:rowOff>
    </xdr:from>
    <xdr:to>
      <xdr:col>41</xdr:col>
      <xdr:colOff>101600</xdr:colOff>
      <xdr:row>58</xdr:row>
      <xdr:rowOff>147229</xdr:rowOff>
    </xdr:to>
    <xdr:sp macro="" textlink="">
      <xdr:nvSpPr>
        <xdr:cNvPr id="378" name="楕円 377"/>
        <xdr:cNvSpPr/>
      </xdr:nvSpPr>
      <xdr:spPr>
        <a:xfrm>
          <a:off x="7810500" y="99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138356</xdr:rowOff>
    </xdr:from>
    <xdr:ext cx="469744" cy="259045"/>
    <xdr:sp macro="" textlink="">
      <xdr:nvSpPr>
        <xdr:cNvPr id="379" name="テキスト ボックス 378"/>
        <xdr:cNvSpPr txBox="1"/>
      </xdr:nvSpPr>
      <xdr:spPr>
        <a:xfrm>
          <a:off x="7626428" y="1008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35669</xdr:rowOff>
    </xdr:from>
    <xdr:to>
      <xdr:col>36</xdr:col>
      <xdr:colOff>165100</xdr:colOff>
      <xdr:row>58</xdr:row>
      <xdr:rowOff>137269</xdr:rowOff>
    </xdr:to>
    <xdr:sp macro="" textlink="">
      <xdr:nvSpPr>
        <xdr:cNvPr id="380" name="楕円 379"/>
        <xdr:cNvSpPr/>
      </xdr:nvSpPr>
      <xdr:spPr>
        <a:xfrm>
          <a:off x="6921500" y="99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128396</xdr:rowOff>
    </xdr:from>
    <xdr:ext cx="469744" cy="259045"/>
    <xdr:sp macro="" textlink="">
      <xdr:nvSpPr>
        <xdr:cNvPr id="381" name="テキスト ボックス 380"/>
        <xdr:cNvSpPr txBox="1"/>
      </xdr:nvSpPr>
      <xdr:spPr>
        <a:xfrm>
          <a:off x="6737428" y="100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21121</xdr:rowOff>
    </xdr:from>
    <xdr:to>
      <xdr:col>55</xdr:col>
      <xdr:colOff>0</xdr:colOff>
      <xdr:row>77</xdr:row>
      <xdr:rowOff>49893</xdr:rowOff>
    </xdr:to>
    <xdr:cxnSp macro="">
      <xdr:nvCxnSpPr>
        <xdr:cNvPr id="412" name="直線コネクタ 411"/>
        <xdr:cNvCxnSpPr/>
      </xdr:nvCxnSpPr>
      <xdr:spPr>
        <a:xfrm flipV="1">
          <a:off x="9639300" y="13222771"/>
          <a:ext cx="8382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34871</xdr:rowOff>
    </xdr:from>
    <xdr:to>
      <xdr:col>50</xdr:col>
      <xdr:colOff>114300</xdr:colOff>
      <xdr:row>77</xdr:row>
      <xdr:rowOff>49893</xdr:rowOff>
    </xdr:to>
    <xdr:cxnSp macro="">
      <xdr:nvCxnSpPr>
        <xdr:cNvPr id="415" name="直線コネクタ 414"/>
        <xdr:cNvCxnSpPr/>
      </xdr:nvCxnSpPr>
      <xdr:spPr>
        <a:xfrm>
          <a:off x="8750300" y="13236521"/>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168570</xdr:rowOff>
    </xdr:from>
    <xdr:to>
      <xdr:col>45</xdr:col>
      <xdr:colOff>177800</xdr:colOff>
      <xdr:row>77</xdr:row>
      <xdr:rowOff>34871</xdr:rowOff>
    </xdr:to>
    <xdr:cxnSp macro="">
      <xdr:nvCxnSpPr>
        <xdr:cNvPr id="418" name="直線コネクタ 417"/>
        <xdr:cNvCxnSpPr/>
      </xdr:nvCxnSpPr>
      <xdr:spPr>
        <a:xfrm>
          <a:off x="7861300" y="13198770"/>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168570</xdr:rowOff>
    </xdr:from>
    <xdr:to>
      <xdr:col>41</xdr:col>
      <xdr:colOff>50800</xdr:colOff>
      <xdr:row>77</xdr:row>
      <xdr:rowOff>23833</xdr:rowOff>
    </xdr:to>
    <xdr:cxnSp macro="">
      <xdr:nvCxnSpPr>
        <xdr:cNvPr id="421" name="直線コネクタ 420"/>
        <xdr:cNvCxnSpPr/>
      </xdr:nvCxnSpPr>
      <xdr:spPr>
        <a:xfrm flipV="1">
          <a:off x="6972300" y="13198770"/>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141771</xdr:rowOff>
    </xdr:from>
    <xdr:to>
      <xdr:col>55</xdr:col>
      <xdr:colOff>50800</xdr:colOff>
      <xdr:row>77</xdr:row>
      <xdr:rowOff>71921</xdr:rowOff>
    </xdr:to>
    <xdr:sp macro="" textlink="">
      <xdr:nvSpPr>
        <xdr:cNvPr id="431" name="楕円 430"/>
        <xdr:cNvSpPr/>
      </xdr:nvSpPr>
      <xdr:spPr>
        <a:xfrm>
          <a:off x="10426700" y="131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120198</xdr:rowOff>
    </xdr:from>
    <xdr:ext cx="534377" cy="259045"/>
    <xdr:sp macro="" textlink="">
      <xdr:nvSpPr>
        <xdr:cNvPr id="432" name="商工費該当値テキスト"/>
        <xdr:cNvSpPr txBox="1"/>
      </xdr:nvSpPr>
      <xdr:spPr>
        <a:xfrm>
          <a:off x="10528300" y="131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170543</xdr:rowOff>
    </xdr:from>
    <xdr:to>
      <xdr:col>50</xdr:col>
      <xdr:colOff>165100</xdr:colOff>
      <xdr:row>77</xdr:row>
      <xdr:rowOff>100693</xdr:rowOff>
    </xdr:to>
    <xdr:sp macro="" textlink="">
      <xdr:nvSpPr>
        <xdr:cNvPr id="433" name="楕円 432"/>
        <xdr:cNvSpPr/>
      </xdr:nvSpPr>
      <xdr:spPr>
        <a:xfrm>
          <a:off x="9588500" y="132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91820</xdr:rowOff>
    </xdr:from>
    <xdr:ext cx="534377" cy="259045"/>
    <xdr:sp macro="" textlink="">
      <xdr:nvSpPr>
        <xdr:cNvPr id="434" name="テキスト ボックス 433"/>
        <xdr:cNvSpPr txBox="1"/>
      </xdr:nvSpPr>
      <xdr:spPr>
        <a:xfrm>
          <a:off x="9372111" y="132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155521</xdr:rowOff>
    </xdr:from>
    <xdr:to>
      <xdr:col>46</xdr:col>
      <xdr:colOff>38100</xdr:colOff>
      <xdr:row>77</xdr:row>
      <xdr:rowOff>85671</xdr:rowOff>
    </xdr:to>
    <xdr:sp macro="" textlink="">
      <xdr:nvSpPr>
        <xdr:cNvPr id="435" name="楕円 434"/>
        <xdr:cNvSpPr/>
      </xdr:nvSpPr>
      <xdr:spPr>
        <a:xfrm>
          <a:off x="8699500" y="131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76798</xdr:rowOff>
    </xdr:from>
    <xdr:ext cx="534377" cy="259045"/>
    <xdr:sp macro="" textlink="">
      <xdr:nvSpPr>
        <xdr:cNvPr id="436" name="テキスト ボックス 435"/>
        <xdr:cNvSpPr txBox="1"/>
      </xdr:nvSpPr>
      <xdr:spPr>
        <a:xfrm>
          <a:off x="8483111" y="132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117770</xdr:rowOff>
    </xdr:from>
    <xdr:to>
      <xdr:col>41</xdr:col>
      <xdr:colOff>101600</xdr:colOff>
      <xdr:row>77</xdr:row>
      <xdr:rowOff>47920</xdr:rowOff>
    </xdr:to>
    <xdr:sp macro="" textlink="">
      <xdr:nvSpPr>
        <xdr:cNvPr id="437" name="楕円 436"/>
        <xdr:cNvSpPr/>
      </xdr:nvSpPr>
      <xdr:spPr>
        <a:xfrm>
          <a:off x="7810500" y="131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39047</xdr:rowOff>
    </xdr:from>
    <xdr:ext cx="534377" cy="259045"/>
    <xdr:sp macro="" textlink="">
      <xdr:nvSpPr>
        <xdr:cNvPr id="438" name="テキスト ボックス 437"/>
        <xdr:cNvSpPr txBox="1"/>
      </xdr:nvSpPr>
      <xdr:spPr>
        <a:xfrm>
          <a:off x="7594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144483</xdr:rowOff>
    </xdr:from>
    <xdr:to>
      <xdr:col>36</xdr:col>
      <xdr:colOff>165100</xdr:colOff>
      <xdr:row>77</xdr:row>
      <xdr:rowOff>74633</xdr:rowOff>
    </xdr:to>
    <xdr:sp macro="" textlink="">
      <xdr:nvSpPr>
        <xdr:cNvPr id="439" name="楕円 438"/>
        <xdr:cNvSpPr/>
      </xdr:nvSpPr>
      <xdr:spPr>
        <a:xfrm>
          <a:off x="6921500" y="131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65760</xdr:rowOff>
    </xdr:from>
    <xdr:ext cx="534377" cy="259045"/>
    <xdr:sp macro="" textlink="">
      <xdr:nvSpPr>
        <xdr:cNvPr id="440" name="テキスト ボックス 439"/>
        <xdr:cNvSpPr txBox="1"/>
      </xdr:nvSpPr>
      <xdr:spPr>
        <a:xfrm>
          <a:off x="6705111" y="132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155342</xdr:rowOff>
    </xdr:from>
    <xdr:to>
      <xdr:col>55</xdr:col>
      <xdr:colOff>0</xdr:colOff>
      <xdr:row>95</xdr:row>
      <xdr:rowOff>107566</xdr:rowOff>
    </xdr:to>
    <xdr:cxnSp macro="">
      <xdr:nvCxnSpPr>
        <xdr:cNvPr id="472" name="直線コネクタ 471"/>
        <xdr:cNvCxnSpPr/>
      </xdr:nvCxnSpPr>
      <xdr:spPr>
        <a:xfrm>
          <a:off x="9639300" y="16100192"/>
          <a:ext cx="838200" cy="29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21088</xdr:rowOff>
    </xdr:from>
    <xdr:ext cx="534377" cy="259045"/>
    <xdr:sp macro="" textlink="">
      <xdr:nvSpPr>
        <xdr:cNvPr id="473" name="土木費平均値テキスト"/>
        <xdr:cNvSpPr txBox="1"/>
      </xdr:nvSpPr>
      <xdr:spPr>
        <a:xfrm>
          <a:off x="10528300" y="15794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155342</xdr:rowOff>
    </xdr:from>
    <xdr:to>
      <xdr:col>50</xdr:col>
      <xdr:colOff>114300</xdr:colOff>
      <xdr:row>95</xdr:row>
      <xdr:rowOff>55772</xdr:rowOff>
    </xdr:to>
    <xdr:cxnSp macro="">
      <xdr:nvCxnSpPr>
        <xdr:cNvPr id="475" name="直線コネクタ 474"/>
        <xdr:cNvCxnSpPr/>
      </xdr:nvCxnSpPr>
      <xdr:spPr>
        <a:xfrm flipV="1">
          <a:off x="8750300" y="16100192"/>
          <a:ext cx="889000" cy="24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7" name="テキスト ボックス 476"/>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139080</xdr:rowOff>
    </xdr:from>
    <xdr:to>
      <xdr:col>45</xdr:col>
      <xdr:colOff>177800</xdr:colOff>
      <xdr:row>95</xdr:row>
      <xdr:rowOff>55772</xdr:rowOff>
    </xdr:to>
    <xdr:cxnSp macro="">
      <xdr:nvCxnSpPr>
        <xdr:cNvPr id="478" name="直線コネクタ 477"/>
        <xdr:cNvCxnSpPr/>
      </xdr:nvCxnSpPr>
      <xdr:spPr>
        <a:xfrm>
          <a:off x="7861300" y="16255380"/>
          <a:ext cx="8890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80" name="テキスト ボックス 479"/>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77946</xdr:rowOff>
    </xdr:from>
    <xdr:to>
      <xdr:col>41</xdr:col>
      <xdr:colOff>50800</xdr:colOff>
      <xdr:row>94</xdr:row>
      <xdr:rowOff>139080</xdr:rowOff>
    </xdr:to>
    <xdr:cxnSp macro="">
      <xdr:nvCxnSpPr>
        <xdr:cNvPr id="481" name="直線コネクタ 480"/>
        <xdr:cNvCxnSpPr/>
      </xdr:nvCxnSpPr>
      <xdr:spPr>
        <a:xfrm>
          <a:off x="6972300" y="16194246"/>
          <a:ext cx="8890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56766</xdr:rowOff>
    </xdr:from>
    <xdr:to>
      <xdr:col>55</xdr:col>
      <xdr:colOff>50800</xdr:colOff>
      <xdr:row>95</xdr:row>
      <xdr:rowOff>158366</xdr:rowOff>
    </xdr:to>
    <xdr:sp macro="" textlink="">
      <xdr:nvSpPr>
        <xdr:cNvPr id="491" name="楕円 490"/>
        <xdr:cNvSpPr/>
      </xdr:nvSpPr>
      <xdr:spPr>
        <a:xfrm>
          <a:off x="10426700" y="163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35193</xdr:rowOff>
    </xdr:from>
    <xdr:ext cx="534377" cy="259045"/>
    <xdr:sp macro="" textlink="">
      <xdr:nvSpPr>
        <xdr:cNvPr id="492" name="土木費該当値テキスト"/>
        <xdr:cNvSpPr txBox="1"/>
      </xdr:nvSpPr>
      <xdr:spPr>
        <a:xfrm>
          <a:off x="10528300" y="1632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104542</xdr:rowOff>
    </xdr:from>
    <xdr:to>
      <xdr:col>50</xdr:col>
      <xdr:colOff>165100</xdr:colOff>
      <xdr:row>94</xdr:row>
      <xdr:rowOff>34692</xdr:rowOff>
    </xdr:to>
    <xdr:sp macro="" textlink="">
      <xdr:nvSpPr>
        <xdr:cNvPr id="493" name="楕円 492"/>
        <xdr:cNvSpPr/>
      </xdr:nvSpPr>
      <xdr:spPr>
        <a:xfrm>
          <a:off x="9588500" y="160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25819</xdr:rowOff>
    </xdr:from>
    <xdr:ext cx="534377" cy="259045"/>
    <xdr:sp macro="" textlink="">
      <xdr:nvSpPr>
        <xdr:cNvPr id="494" name="テキスト ボックス 493"/>
        <xdr:cNvSpPr txBox="1"/>
      </xdr:nvSpPr>
      <xdr:spPr>
        <a:xfrm>
          <a:off x="9372111" y="161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4972</xdr:rowOff>
    </xdr:from>
    <xdr:to>
      <xdr:col>46</xdr:col>
      <xdr:colOff>38100</xdr:colOff>
      <xdr:row>95</xdr:row>
      <xdr:rowOff>106572</xdr:rowOff>
    </xdr:to>
    <xdr:sp macro="" textlink="">
      <xdr:nvSpPr>
        <xdr:cNvPr id="495" name="楕円 494"/>
        <xdr:cNvSpPr/>
      </xdr:nvSpPr>
      <xdr:spPr>
        <a:xfrm>
          <a:off x="8699500" y="162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97699</xdr:rowOff>
    </xdr:from>
    <xdr:ext cx="534377" cy="259045"/>
    <xdr:sp macro="" textlink="">
      <xdr:nvSpPr>
        <xdr:cNvPr id="496" name="テキスト ボックス 495"/>
        <xdr:cNvSpPr txBox="1"/>
      </xdr:nvSpPr>
      <xdr:spPr>
        <a:xfrm>
          <a:off x="8483111" y="163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88280</xdr:rowOff>
    </xdr:from>
    <xdr:to>
      <xdr:col>41</xdr:col>
      <xdr:colOff>101600</xdr:colOff>
      <xdr:row>95</xdr:row>
      <xdr:rowOff>18430</xdr:rowOff>
    </xdr:to>
    <xdr:sp macro="" textlink="">
      <xdr:nvSpPr>
        <xdr:cNvPr id="497" name="楕円 496"/>
        <xdr:cNvSpPr/>
      </xdr:nvSpPr>
      <xdr:spPr>
        <a:xfrm>
          <a:off x="7810500" y="162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9557</xdr:rowOff>
    </xdr:from>
    <xdr:ext cx="534377" cy="259045"/>
    <xdr:sp macro="" textlink="">
      <xdr:nvSpPr>
        <xdr:cNvPr id="498" name="テキスト ボックス 497"/>
        <xdr:cNvSpPr txBox="1"/>
      </xdr:nvSpPr>
      <xdr:spPr>
        <a:xfrm>
          <a:off x="7594111" y="162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27146</xdr:rowOff>
    </xdr:from>
    <xdr:to>
      <xdr:col>36</xdr:col>
      <xdr:colOff>165100</xdr:colOff>
      <xdr:row>94</xdr:row>
      <xdr:rowOff>128746</xdr:rowOff>
    </xdr:to>
    <xdr:sp macro="" textlink="">
      <xdr:nvSpPr>
        <xdr:cNvPr id="499" name="楕円 498"/>
        <xdr:cNvSpPr/>
      </xdr:nvSpPr>
      <xdr:spPr>
        <a:xfrm>
          <a:off x="6921500" y="16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119873</xdr:rowOff>
    </xdr:from>
    <xdr:ext cx="534377" cy="259045"/>
    <xdr:sp macro="" textlink="">
      <xdr:nvSpPr>
        <xdr:cNvPr id="500" name="テキスト ボックス 499"/>
        <xdr:cNvSpPr txBox="1"/>
      </xdr:nvSpPr>
      <xdr:spPr>
        <a:xfrm>
          <a:off x="6705111" y="16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61649</xdr:rowOff>
    </xdr:from>
    <xdr:to>
      <xdr:col>85</xdr:col>
      <xdr:colOff>127000</xdr:colOff>
      <xdr:row>35</xdr:row>
      <xdr:rowOff>75366</xdr:rowOff>
    </xdr:to>
    <xdr:cxnSp macro="">
      <xdr:nvCxnSpPr>
        <xdr:cNvPr id="532" name="直線コネクタ 531"/>
        <xdr:cNvCxnSpPr/>
      </xdr:nvCxnSpPr>
      <xdr:spPr>
        <a:xfrm flipV="1">
          <a:off x="15481300" y="5890949"/>
          <a:ext cx="8382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27322</xdr:rowOff>
    </xdr:from>
    <xdr:ext cx="534377" cy="259045"/>
    <xdr:sp macro="" textlink="">
      <xdr:nvSpPr>
        <xdr:cNvPr id="533" name="消防費平均値テキスト"/>
        <xdr:cNvSpPr txBox="1"/>
      </xdr:nvSpPr>
      <xdr:spPr>
        <a:xfrm>
          <a:off x="16370300" y="602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44831</xdr:rowOff>
    </xdr:from>
    <xdr:to>
      <xdr:col>81</xdr:col>
      <xdr:colOff>50800</xdr:colOff>
      <xdr:row>35</xdr:row>
      <xdr:rowOff>75366</xdr:rowOff>
    </xdr:to>
    <xdr:cxnSp macro="">
      <xdr:nvCxnSpPr>
        <xdr:cNvPr id="535" name="直線コネクタ 534"/>
        <xdr:cNvCxnSpPr/>
      </xdr:nvCxnSpPr>
      <xdr:spPr>
        <a:xfrm>
          <a:off x="14592300" y="6045581"/>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126437</xdr:rowOff>
    </xdr:from>
    <xdr:ext cx="534377" cy="259045"/>
    <xdr:sp macro="" textlink="">
      <xdr:nvSpPr>
        <xdr:cNvPr id="537" name="テキスト ボックス 536"/>
        <xdr:cNvSpPr txBox="1"/>
      </xdr:nvSpPr>
      <xdr:spPr>
        <a:xfrm>
          <a:off x="15214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118799</xdr:rowOff>
    </xdr:from>
    <xdr:to>
      <xdr:col>76</xdr:col>
      <xdr:colOff>114300</xdr:colOff>
      <xdr:row>35</xdr:row>
      <xdr:rowOff>44831</xdr:rowOff>
    </xdr:to>
    <xdr:cxnSp macro="">
      <xdr:nvCxnSpPr>
        <xdr:cNvPr id="538" name="直線コネクタ 537"/>
        <xdr:cNvCxnSpPr/>
      </xdr:nvCxnSpPr>
      <xdr:spPr>
        <a:xfrm>
          <a:off x="13703300" y="5776649"/>
          <a:ext cx="889000" cy="26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3319</xdr:rowOff>
    </xdr:from>
    <xdr:ext cx="534377" cy="259045"/>
    <xdr:sp macro="" textlink="">
      <xdr:nvSpPr>
        <xdr:cNvPr id="540" name="テキスト ボックス 539"/>
        <xdr:cNvSpPr txBox="1"/>
      </xdr:nvSpPr>
      <xdr:spPr>
        <a:xfrm>
          <a:off x="14325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118799</xdr:rowOff>
    </xdr:from>
    <xdr:to>
      <xdr:col>71</xdr:col>
      <xdr:colOff>177800</xdr:colOff>
      <xdr:row>35</xdr:row>
      <xdr:rowOff>83856</xdr:rowOff>
    </xdr:to>
    <xdr:cxnSp macro="">
      <xdr:nvCxnSpPr>
        <xdr:cNvPr id="541" name="直線コネクタ 540"/>
        <xdr:cNvCxnSpPr/>
      </xdr:nvCxnSpPr>
      <xdr:spPr>
        <a:xfrm flipV="1">
          <a:off x="12814300" y="5776649"/>
          <a:ext cx="889000" cy="30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xdr:rowOff>
    </xdr:from>
    <xdr:ext cx="534377" cy="259045"/>
    <xdr:sp macro="" textlink="">
      <xdr:nvSpPr>
        <xdr:cNvPr id="543" name="テキスト ボックス 542"/>
        <xdr:cNvSpPr txBox="1"/>
      </xdr:nvSpPr>
      <xdr:spPr>
        <a:xfrm>
          <a:off x="13436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5" name="テキスト ボックス 544"/>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10849</xdr:rowOff>
    </xdr:from>
    <xdr:to>
      <xdr:col>85</xdr:col>
      <xdr:colOff>177800</xdr:colOff>
      <xdr:row>34</xdr:row>
      <xdr:rowOff>112449</xdr:rowOff>
    </xdr:to>
    <xdr:sp macro="" textlink="">
      <xdr:nvSpPr>
        <xdr:cNvPr id="551" name="楕円 550"/>
        <xdr:cNvSpPr/>
      </xdr:nvSpPr>
      <xdr:spPr>
        <a:xfrm>
          <a:off x="16268700" y="5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33726</xdr:rowOff>
    </xdr:from>
    <xdr:ext cx="534377" cy="259045"/>
    <xdr:sp macro="" textlink="">
      <xdr:nvSpPr>
        <xdr:cNvPr id="552" name="消防費該当値テキスト"/>
        <xdr:cNvSpPr txBox="1"/>
      </xdr:nvSpPr>
      <xdr:spPr>
        <a:xfrm>
          <a:off x="16370300" y="56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24566</xdr:rowOff>
    </xdr:from>
    <xdr:to>
      <xdr:col>81</xdr:col>
      <xdr:colOff>101600</xdr:colOff>
      <xdr:row>35</xdr:row>
      <xdr:rowOff>126166</xdr:rowOff>
    </xdr:to>
    <xdr:sp macro="" textlink="">
      <xdr:nvSpPr>
        <xdr:cNvPr id="553" name="楕円 552"/>
        <xdr:cNvSpPr/>
      </xdr:nvSpPr>
      <xdr:spPr>
        <a:xfrm>
          <a:off x="15430500" y="60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142693</xdr:rowOff>
    </xdr:from>
    <xdr:ext cx="534377" cy="259045"/>
    <xdr:sp macro="" textlink="">
      <xdr:nvSpPr>
        <xdr:cNvPr id="554" name="テキスト ボックス 553"/>
        <xdr:cNvSpPr txBox="1"/>
      </xdr:nvSpPr>
      <xdr:spPr>
        <a:xfrm>
          <a:off x="15214111" y="58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165481</xdr:rowOff>
    </xdr:from>
    <xdr:to>
      <xdr:col>76</xdr:col>
      <xdr:colOff>165100</xdr:colOff>
      <xdr:row>35</xdr:row>
      <xdr:rowOff>95631</xdr:rowOff>
    </xdr:to>
    <xdr:sp macro="" textlink="">
      <xdr:nvSpPr>
        <xdr:cNvPr id="555" name="楕円 554"/>
        <xdr:cNvSpPr/>
      </xdr:nvSpPr>
      <xdr:spPr>
        <a:xfrm>
          <a:off x="145415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112158</xdr:rowOff>
    </xdr:from>
    <xdr:ext cx="534377" cy="259045"/>
    <xdr:sp macro="" textlink="">
      <xdr:nvSpPr>
        <xdr:cNvPr id="556" name="テキスト ボックス 555"/>
        <xdr:cNvSpPr txBox="1"/>
      </xdr:nvSpPr>
      <xdr:spPr>
        <a:xfrm>
          <a:off x="14325111" y="57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67999</xdr:rowOff>
    </xdr:from>
    <xdr:to>
      <xdr:col>72</xdr:col>
      <xdr:colOff>38100</xdr:colOff>
      <xdr:row>33</xdr:row>
      <xdr:rowOff>169599</xdr:rowOff>
    </xdr:to>
    <xdr:sp macro="" textlink="">
      <xdr:nvSpPr>
        <xdr:cNvPr id="557" name="楕円 556"/>
        <xdr:cNvSpPr/>
      </xdr:nvSpPr>
      <xdr:spPr>
        <a:xfrm>
          <a:off x="13652500" y="57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14676</xdr:rowOff>
    </xdr:from>
    <xdr:ext cx="534377" cy="259045"/>
    <xdr:sp macro="" textlink="">
      <xdr:nvSpPr>
        <xdr:cNvPr id="558" name="テキスト ボックス 557"/>
        <xdr:cNvSpPr txBox="1"/>
      </xdr:nvSpPr>
      <xdr:spPr>
        <a:xfrm>
          <a:off x="13436111" y="55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33056</xdr:rowOff>
    </xdr:from>
    <xdr:to>
      <xdr:col>67</xdr:col>
      <xdr:colOff>101600</xdr:colOff>
      <xdr:row>35</xdr:row>
      <xdr:rowOff>134656</xdr:rowOff>
    </xdr:to>
    <xdr:sp macro="" textlink="">
      <xdr:nvSpPr>
        <xdr:cNvPr id="559" name="楕円 558"/>
        <xdr:cNvSpPr/>
      </xdr:nvSpPr>
      <xdr:spPr>
        <a:xfrm>
          <a:off x="12763500" y="6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125783</xdr:rowOff>
    </xdr:from>
    <xdr:ext cx="534377" cy="259045"/>
    <xdr:sp macro="" textlink="">
      <xdr:nvSpPr>
        <xdr:cNvPr id="560" name="テキスト ボックス 559"/>
        <xdr:cNvSpPr txBox="1"/>
      </xdr:nvSpPr>
      <xdr:spPr>
        <a:xfrm>
          <a:off x="12547111" y="61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1" name="テキスト ボックス 57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9" name="テキスト ボックス 57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42011</xdr:rowOff>
    </xdr:from>
    <xdr:to>
      <xdr:col>85</xdr:col>
      <xdr:colOff>126364</xdr:colOff>
      <xdr:row>53</xdr:row>
      <xdr:rowOff>119335</xdr:rowOff>
    </xdr:to>
    <xdr:cxnSp macro="">
      <xdr:nvCxnSpPr>
        <xdr:cNvPr id="585" name="直線コネクタ 584"/>
        <xdr:cNvCxnSpPr/>
      </xdr:nvCxnSpPr>
      <xdr:spPr>
        <a:xfrm flipV="1">
          <a:off x="16317595" y="8785961"/>
          <a:ext cx="1269" cy="420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123162</xdr:rowOff>
    </xdr:from>
    <xdr:ext cx="534377" cy="259045"/>
    <xdr:sp macro="" textlink="">
      <xdr:nvSpPr>
        <xdr:cNvPr id="586" name="教育費最小値テキスト"/>
        <xdr:cNvSpPr txBox="1"/>
      </xdr:nvSpPr>
      <xdr:spPr>
        <a:xfrm>
          <a:off x="16370300" y="92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119335</xdr:rowOff>
    </xdr:from>
    <xdr:to>
      <xdr:col>86</xdr:col>
      <xdr:colOff>25400</xdr:colOff>
      <xdr:row>53</xdr:row>
      <xdr:rowOff>119335</xdr:rowOff>
    </xdr:to>
    <xdr:cxnSp macro="">
      <xdr:nvCxnSpPr>
        <xdr:cNvPr id="587" name="直線コネクタ 586"/>
        <xdr:cNvCxnSpPr/>
      </xdr:nvCxnSpPr>
      <xdr:spPr>
        <a:xfrm>
          <a:off x="16230600" y="920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160138</xdr:rowOff>
    </xdr:from>
    <xdr:ext cx="534377" cy="259045"/>
    <xdr:sp macro="" textlink="">
      <xdr:nvSpPr>
        <xdr:cNvPr id="588" name="教育費最大値テキスト"/>
        <xdr:cNvSpPr txBox="1"/>
      </xdr:nvSpPr>
      <xdr:spPr>
        <a:xfrm>
          <a:off x="16370300" y="85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42011</xdr:rowOff>
    </xdr:from>
    <xdr:to>
      <xdr:col>86</xdr:col>
      <xdr:colOff>25400</xdr:colOff>
      <xdr:row>51</xdr:row>
      <xdr:rowOff>42011</xdr:rowOff>
    </xdr:to>
    <xdr:cxnSp macro="">
      <xdr:nvCxnSpPr>
        <xdr:cNvPr id="589" name="直線コネクタ 588"/>
        <xdr:cNvCxnSpPr/>
      </xdr:nvCxnSpPr>
      <xdr:spPr>
        <a:xfrm>
          <a:off x="16230600" y="87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149968</xdr:rowOff>
    </xdr:from>
    <xdr:to>
      <xdr:col>85</xdr:col>
      <xdr:colOff>127000</xdr:colOff>
      <xdr:row>53</xdr:row>
      <xdr:rowOff>59386</xdr:rowOff>
    </xdr:to>
    <xdr:cxnSp macro="">
      <xdr:nvCxnSpPr>
        <xdr:cNvPr id="590" name="直線コネクタ 589"/>
        <xdr:cNvCxnSpPr/>
      </xdr:nvCxnSpPr>
      <xdr:spPr>
        <a:xfrm flipV="1">
          <a:off x="15481300" y="9065368"/>
          <a:ext cx="838200" cy="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16756</xdr:rowOff>
    </xdr:from>
    <xdr:ext cx="534377" cy="259045"/>
    <xdr:sp macro="" textlink="">
      <xdr:nvSpPr>
        <xdr:cNvPr id="591" name="教育費平均値テキスト"/>
        <xdr:cNvSpPr txBox="1"/>
      </xdr:nvSpPr>
      <xdr:spPr>
        <a:xfrm>
          <a:off x="16370300" y="876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165329</xdr:rowOff>
    </xdr:from>
    <xdr:to>
      <xdr:col>85</xdr:col>
      <xdr:colOff>177800</xdr:colOff>
      <xdr:row>52</xdr:row>
      <xdr:rowOff>95479</xdr:rowOff>
    </xdr:to>
    <xdr:sp macro="" textlink="">
      <xdr:nvSpPr>
        <xdr:cNvPr id="592" name="フローチャート: 判断 591"/>
        <xdr:cNvSpPr/>
      </xdr:nvSpPr>
      <xdr:spPr>
        <a:xfrm>
          <a:off x="162687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59386</xdr:rowOff>
    </xdr:from>
    <xdr:to>
      <xdr:col>81</xdr:col>
      <xdr:colOff>50800</xdr:colOff>
      <xdr:row>57</xdr:row>
      <xdr:rowOff>69558</xdr:rowOff>
    </xdr:to>
    <xdr:cxnSp macro="">
      <xdr:nvCxnSpPr>
        <xdr:cNvPr id="593" name="直線コネクタ 592"/>
        <xdr:cNvCxnSpPr/>
      </xdr:nvCxnSpPr>
      <xdr:spPr>
        <a:xfrm flipV="1">
          <a:off x="14592300" y="9146236"/>
          <a:ext cx="889000" cy="69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160338</xdr:rowOff>
    </xdr:from>
    <xdr:to>
      <xdr:col>81</xdr:col>
      <xdr:colOff>101600</xdr:colOff>
      <xdr:row>52</xdr:row>
      <xdr:rowOff>90488</xdr:rowOff>
    </xdr:to>
    <xdr:sp macro="" textlink="">
      <xdr:nvSpPr>
        <xdr:cNvPr id="594" name="フローチャート: 判断 593"/>
        <xdr:cNvSpPr/>
      </xdr:nvSpPr>
      <xdr:spPr>
        <a:xfrm>
          <a:off x="15430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107015</xdr:rowOff>
    </xdr:from>
    <xdr:ext cx="534377" cy="259045"/>
    <xdr:sp macro="" textlink="">
      <xdr:nvSpPr>
        <xdr:cNvPr id="595" name="テキスト ボックス 594"/>
        <xdr:cNvSpPr txBox="1"/>
      </xdr:nvSpPr>
      <xdr:spPr>
        <a:xfrm>
          <a:off x="15214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69558</xdr:rowOff>
    </xdr:from>
    <xdr:to>
      <xdr:col>76</xdr:col>
      <xdr:colOff>114300</xdr:colOff>
      <xdr:row>57</xdr:row>
      <xdr:rowOff>102229</xdr:rowOff>
    </xdr:to>
    <xdr:cxnSp macro="">
      <xdr:nvCxnSpPr>
        <xdr:cNvPr id="596" name="直線コネクタ 595"/>
        <xdr:cNvCxnSpPr/>
      </xdr:nvCxnSpPr>
      <xdr:spPr>
        <a:xfrm flipV="1">
          <a:off x="13703300" y="9842208"/>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102254</xdr:rowOff>
    </xdr:from>
    <xdr:to>
      <xdr:col>76</xdr:col>
      <xdr:colOff>165100</xdr:colOff>
      <xdr:row>57</xdr:row>
      <xdr:rowOff>32404</xdr:rowOff>
    </xdr:to>
    <xdr:sp macro="" textlink="">
      <xdr:nvSpPr>
        <xdr:cNvPr id="597" name="フローチャート: 判断 596"/>
        <xdr:cNvSpPr/>
      </xdr:nvSpPr>
      <xdr:spPr>
        <a:xfrm>
          <a:off x="14541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48931</xdr:rowOff>
    </xdr:from>
    <xdr:ext cx="534377" cy="259045"/>
    <xdr:sp macro="" textlink="">
      <xdr:nvSpPr>
        <xdr:cNvPr id="598" name="テキスト ボックス 597"/>
        <xdr:cNvSpPr txBox="1"/>
      </xdr:nvSpPr>
      <xdr:spPr>
        <a:xfrm>
          <a:off x="14325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102229</xdr:rowOff>
    </xdr:from>
    <xdr:to>
      <xdr:col>71</xdr:col>
      <xdr:colOff>177800</xdr:colOff>
      <xdr:row>57</xdr:row>
      <xdr:rowOff>134538</xdr:rowOff>
    </xdr:to>
    <xdr:cxnSp macro="">
      <xdr:nvCxnSpPr>
        <xdr:cNvPr id="599" name="直線コネクタ 598"/>
        <xdr:cNvCxnSpPr/>
      </xdr:nvCxnSpPr>
      <xdr:spPr>
        <a:xfrm flipV="1">
          <a:off x="12814300" y="9874879"/>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126162</xdr:rowOff>
    </xdr:from>
    <xdr:to>
      <xdr:col>72</xdr:col>
      <xdr:colOff>38100</xdr:colOff>
      <xdr:row>57</xdr:row>
      <xdr:rowOff>56312</xdr:rowOff>
    </xdr:to>
    <xdr:sp macro="" textlink="">
      <xdr:nvSpPr>
        <xdr:cNvPr id="600" name="フローチャート: 判断 599"/>
        <xdr:cNvSpPr/>
      </xdr:nvSpPr>
      <xdr:spPr>
        <a:xfrm>
          <a:off x="13652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72839</xdr:rowOff>
    </xdr:from>
    <xdr:ext cx="534377" cy="259045"/>
    <xdr:sp macro="" textlink="">
      <xdr:nvSpPr>
        <xdr:cNvPr id="601" name="テキスト ボックス 600"/>
        <xdr:cNvSpPr txBox="1"/>
      </xdr:nvSpPr>
      <xdr:spPr>
        <a:xfrm>
          <a:off x="13436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136049</xdr:rowOff>
    </xdr:from>
    <xdr:to>
      <xdr:col>67</xdr:col>
      <xdr:colOff>101600</xdr:colOff>
      <xdr:row>57</xdr:row>
      <xdr:rowOff>66199</xdr:rowOff>
    </xdr:to>
    <xdr:sp macro="" textlink="">
      <xdr:nvSpPr>
        <xdr:cNvPr id="602" name="フローチャート: 判断 601"/>
        <xdr:cNvSpPr/>
      </xdr:nvSpPr>
      <xdr:spPr>
        <a:xfrm>
          <a:off x="12763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82726</xdr:rowOff>
    </xdr:from>
    <xdr:ext cx="534377" cy="259045"/>
    <xdr:sp macro="" textlink="">
      <xdr:nvSpPr>
        <xdr:cNvPr id="603" name="テキスト ボックス 602"/>
        <xdr:cNvSpPr txBox="1"/>
      </xdr:nvSpPr>
      <xdr:spPr>
        <a:xfrm>
          <a:off x="12547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99168</xdr:rowOff>
    </xdr:from>
    <xdr:to>
      <xdr:col>85</xdr:col>
      <xdr:colOff>177800</xdr:colOff>
      <xdr:row>53</xdr:row>
      <xdr:rowOff>29318</xdr:rowOff>
    </xdr:to>
    <xdr:sp macro="" textlink="">
      <xdr:nvSpPr>
        <xdr:cNvPr id="609" name="楕円 608"/>
        <xdr:cNvSpPr/>
      </xdr:nvSpPr>
      <xdr:spPr>
        <a:xfrm>
          <a:off x="16268700" y="90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77595</xdr:rowOff>
    </xdr:from>
    <xdr:ext cx="534377" cy="259045"/>
    <xdr:sp macro="" textlink="">
      <xdr:nvSpPr>
        <xdr:cNvPr id="610" name="教育費該当値テキスト"/>
        <xdr:cNvSpPr txBox="1"/>
      </xdr:nvSpPr>
      <xdr:spPr>
        <a:xfrm>
          <a:off x="16370300" y="89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8586</xdr:rowOff>
    </xdr:from>
    <xdr:to>
      <xdr:col>81</xdr:col>
      <xdr:colOff>101600</xdr:colOff>
      <xdr:row>53</xdr:row>
      <xdr:rowOff>110186</xdr:rowOff>
    </xdr:to>
    <xdr:sp macro="" textlink="">
      <xdr:nvSpPr>
        <xdr:cNvPr id="611" name="楕円 610"/>
        <xdr:cNvSpPr/>
      </xdr:nvSpPr>
      <xdr:spPr>
        <a:xfrm>
          <a:off x="15430500" y="909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101313</xdr:rowOff>
    </xdr:from>
    <xdr:ext cx="534377" cy="259045"/>
    <xdr:sp macro="" textlink="">
      <xdr:nvSpPr>
        <xdr:cNvPr id="612" name="テキスト ボックス 611"/>
        <xdr:cNvSpPr txBox="1"/>
      </xdr:nvSpPr>
      <xdr:spPr>
        <a:xfrm>
          <a:off x="15214111" y="918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18758</xdr:rowOff>
    </xdr:from>
    <xdr:to>
      <xdr:col>76</xdr:col>
      <xdr:colOff>165100</xdr:colOff>
      <xdr:row>57</xdr:row>
      <xdr:rowOff>120358</xdr:rowOff>
    </xdr:to>
    <xdr:sp macro="" textlink="">
      <xdr:nvSpPr>
        <xdr:cNvPr id="613" name="楕円 612"/>
        <xdr:cNvSpPr/>
      </xdr:nvSpPr>
      <xdr:spPr>
        <a:xfrm>
          <a:off x="14541500" y="97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111485</xdr:rowOff>
    </xdr:from>
    <xdr:ext cx="534377" cy="259045"/>
    <xdr:sp macro="" textlink="">
      <xdr:nvSpPr>
        <xdr:cNvPr id="614" name="テキスト ボックス 613"/>
        <xdr:cNvSpPr txBox="1"/>
      </xdr:nvSpPr>
      <xdr:spPr>
        <a:xfrm>
          <a:off x="14325111" y="98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51429</xdr:rowOff>
    </xdr:from>
    <xdr:to>
      <xdr:col>72</xdr:col>
      <xdr:colOff>38100</xdr:colOff>
      <xdr:row>57</xdr:row>
      <xdr:rowOff>153029</xdr:rowOff>
    </xdr:to>
    <xdr:sp macro="" textlink="">
      <xdr:nvSpPr>
        <xdr:cNvPr id="615" name="楕円 614"/>
        <xdr:cNvSpPr/>
      </xdr:nvSpPr>
      <xdr:spPr>
        <a:xfrm>
          <a:off x="13652500" y="98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144156</xdr:rowOff>
    </xdr:from>
    <xdr:ext cx="534377" cy="259045"/>
    <xdr:sp macro="" textlink="">
      <xdr:nvSpPr>
        <xdr:cNvPr id="616" name="テキスト ボックス 615"/>
        <xdr:cNvSpPr txBox="1"/>
      </xdr:nvSpPr>
      <xdr:spPr>
        <a:xfrm>
          <a:off x="13436111" y="99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83738</xdr:rowOff>
    </xdr:from>
    <xdr:to>
      <xdr:col>67</xdr:col>
      <xdr:colOff>101600</xdr:colOff>
      <xdr:row>58</xdr:row>
      <xdr:rowOff>13888</xdr:rowOff>
    </xdr:to>
    <xdr:sp macro="" textlink="">
      <xdr:nvSpPr>
        <xdr:cNvPr id="617" name="楕円 616"/>
        <xdr:cNvSpPr/>
      </xdr:nvSpPr>
      <xdr:spPr>
        <a:xfrm>
          <a:off x="12763500" y="98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5015</xdr:rowOff>
    </xdr:from>
    <xdr:ext cx="534377" cy="259045"/>
    <xdr:sp macro="" textlink="">
      <xdr:nvSpPr>
        <xdr:cNvPr id="618" name="テキスト ボックス 617"/>
        <xdr:cNvSpPr txBox="1"/>
      </xdr:nvSpPr>
      <xdr:spPr>
        <a:xfrm>
          <a:off x="12547111" y="99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2" name="直線コネクタ 641"/>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5"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6" name="直線コネクタ 645"/>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7" name="直線コネクタ 64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8"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9" name="フローチャート: 判断 648"/>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0" name="直線コネクタ 64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51" name="フローチャート: 判断 650"/>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2" name="テキスト ボックス 651"/>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3" name="直線コネクタ 65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4" name="フローチャート: 判断 653"/>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5" name="テキスト ボックス 654"/>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6" name="直線コネクタ 65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7" name="フローチャート: 判断 656"/>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8" name="テキスト ボックス 657"/>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9" name="フローチャート: 判断 658"/>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60" name="テキスト ボックス 659"/>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6" name="楕円 66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8" name="楕円 66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9" name="テキスト ボックス 66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0" name="楕円 66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1" name="テキスト ボックス 67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2" name="楕円 67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3" name="テキスト ボックス 67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4" name="楕円 67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5" name="テキスト ボックス 67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4" name="テキスト ボックス 69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700" name="直線コネクタ 699"/>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701"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2" name="直線コネクタ 701"/>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3"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4" name="直線コネクタ 703"/>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41154</xdr:rowOff>
    </xdr:from>
    <xdr:to>
      <xdr:col>85</xdr:col>
      <xdr:colOff>127000</xdr:colOff>
      <xdr:row>99</xdr:row>
      <xdr:rowOff>48888</xdr:rowOff>
    </xdr:to>
    <xdr:cxnSp macro="">
      <xdr:nvCxnSpPr>
        <xdr:cNvPr id="705" name="直線コネクタ 704"/>
        <xdr:cNvCxnSpPr/>
      </xdr:nvCxnSpPr>
      <xdr:spPr>
        <a:xfrm flipV="1">
          <a:off x="15481300" y="17014704"/>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6"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7" name="フローチャート: 判断 706"/>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48888</xdr:rowOff>
    </xdr:from>
    <xdr:to>
      <xdr:col>81</xdr:col>
      <xdr:colOff>50800</xdr:colOff>
      <xdr:row>99</xdr:row>
      <xdr:rowOff>63709</xdr:rowOff>
    </xdr:to>
    <xdr:cxnSp macro="">
      <xdr:nvCxnSpPr>
        <xdr:cNvPr id="708" name="直線コネクタ 707"/>
        <xdr:cNvCxnSpPr/>
      </xdr:nvCxnSpPr>
      <xdr:spPr>
        <a:xfrm flipV="1">
          <a:off x="14592300" y="17022438"/>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9" name="フローチャート: 判断 708"/>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10" name="テキスト ボックス 709"/>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63709</xdr:rowOff>
    </xdr:from>
    <xdr:to>
      <xdr:col>76</xdr:col>
      <xdr:colOff>114300</xdr:colOff>
      <xdr:row>99</xdr:row>
      <xdr:rowOff>103963</xdr:rowOff>
    </xdr:to>
    <xdr:cxnSp macro="">
      <xdr:nvCxnSpPr>
        <xdr:cNvPr id="711" name="直線コネクタ 710"/>
        <xdr:cNvCxnSpPr/>
      </xdr:nvCxnSpPr>
      <xdr:spPr>
        <a:xfrm flipV="1">
          <a:off x="13703300" y="17037259"/>
          <a:ext cx="889000" cy="4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2" name="フローチャート: 判断 711"/>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13" name="テキスト ボックス 712"/>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60337</xdr:rowOff>
    </xdr:from>
    <xdr:to>
      <xdr:col>71</xdr:col>
      <xdr:colOff>177800</xdr:colOff>
      <xdr:row>99</xdr:row>
      <xdr:rowOff>103963</xdr:rowOff>
    </xdr:to>
    <xdr:cxnSp macro="">
      <xdr:nvCxnSpPr>
        <xdr:cNvPr id="714" name="直線コネクタ 713"/>
        <xdr:cNvCxnSpPr/>
      </xdr:nvCxnSpPr>
      <xdr:spPr>
        <a:xfrm>
          <a:off x="12814300" y="17033887"/>
          <a:ext cx="889000" cy="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5" name="フローチャート: 判断 714"/>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6" name="テキスト ボックス 715"/>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7" name="フローチャート: 判断 716"/>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8" name="テキスト ボックス 717"/>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161804</xdr:rowOff>
    </xdr:from>
    <xdr:to>
      <xdr:col>85</xdr:col>
      <xdr:colOff>177800</xdr:colOff>
      <xdr:row>99</xdr:row>
      <xdr:rowOff>91954</xdr:rowOff>
    </xdr:to>
    <xdr:sp macro="" textlink="">
      <xdr:nvSpPr>
        <xdr:cNvPr id="724" name="楕円 723"/>
        <xdr:cNvSpPr/>
      </xdr:nvSpPr>
      <xdr:spPr>
        <a:xfrm>
          <a:off x="16268700" y="16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76731</xdr:rowOff>
    </xdr:from>
    <xdr:ext cx="534377" cy="259045"/>
    <xdr:sp macro="" textlink="">
      <xdr:nvSpPr>
        <xdr:cNvPr id="725" name="公債費該当値テキスト"/>
        <xdr:cNvSpPr txBox="1"/>
      </xdr:nvSpPr>
      <xdr:spPr>
        <a:xfrm>
          <a:off x="16370300" y="168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169538</xdr:rowOff>
    </xdr:from>
    <xdr:to>
      <xdr:col>81</xdr:col>
      <xdr:colOff>101600</xdr:colOff>
      <xdr:row>99</xdr:row>
      <xdr:rowOff>99688</xdr:rowOff>
    </xdr:to>
    <xdr:sp macro="" textlink="">
      <xdr:nvSpPr>
        <xdr:cNvPr id="726" name="楕円 725"/>
        <xdr:cNvSpPr/>
      </xdr:nvSpPr>
      <xdr:spPr>
        <a:xfrm>
          <a:off x="15430500" y="169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90815</xdr:rowOff>
    </xdr:from>
    <xdr:ext cx="534377" cy="259045"/>
    <xdr:sp macro="" textlink="">
      <xdr:nvSpPr>
        <xdr:cNvPr id="727" name="テキスト ボックス 726"/>
        <xdr:cNvSpPr txBox="1"/>
      </xdr:nvSpPr>
      <xdr:spPr>
        <a:xfrm>
          <a:off x="15214111" y="170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12909</xdr:rowOff>
    </xdr:from>
    <xdr:to>
      <xdr:col>76</xdr:col>
      <xdr:colOff>165100</xdr:colOff>
      <xdr:row>99</xdr:row>
      <xdr:rowOff>114509</xdr:rowOff>
    </xdr:to>
    <xdr:sp macro="" textlink="">
      <xdr:nvSpPr>
        <xdr:cNvPr id="728" name="楕円 727"/>
        <xdr:cNvSpPr/>
      </xdr:nvSpPr>
      <xdr:spPr>
        <a:xfrm>
          <a:off x="14541500" y="169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105636</xdr:rowOff>
    </xdr:from>
    <xdr:ext cx="534377" cy="259045"/>
    <xdr:sp macro="" textlink="">
      <xdr:nvSpPr>
        <xdr:cNvPr id="729" name="テキスト ボックス 728"/>
        <xdr:cNvSpPr txBox="1"/>
      </xdr:nvSpPr>
      <xdr:spPr>
        <a:xfrm>
          <a:off x="14325111" y="170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53163</xdr:rowOff>
    </xdr:from>
    <xdr:to>
      <xdr:col>72</xdr:col>
      <xdr:colOff>38100</xdr:colOff>
      <xdr:row>99</xdr:row>
      <xdr:rowOff>154763</xdr:rowOff>
    </xdr:to>
    <xdr:sp macro="" textlink="">
      <xdr:nvSpPr>
        <xdr:cNvPr id="730" name="楕円 729"/>
        <xdr:cNvSpPr/>
      </xdr:nvSpPr>
      <xdr:spPr>
        <a:xfrm>
          <a:off x="13652500" y="170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145890</xdr:rowOff>
    </xdr:from>
    <xdr:ext cx="534377" cy="259045"/>
    <xdr:sp macro="" textlink="">
      <xdr:nvSpPr>
        <xdr:cNvPr id="731" name="テキスト ボックス 730"/>
        <xdr:cNvSpPr txBox="1"/>
      </xdr:nvSpPr>
      <xdr:spPr>
        <a:xfrm>
          <a:off x="13436111" y="17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9537</xdr:rowOff>
    </xdr:from>
    <xdr:to>
      <xdr:col>67</xdr:col>
      <xdr:colOff>101600</xdr:colOff>
      <xdr:row>99</xdr:row>
      <xdr:rowOff>111137</xdr:rowOff>
    </xdr:to>
    <xdr:sp macro="" textlink="">
      <xdr:nvSpPr>
        <xdr:cNvPr id="732" name="楕円 731"/>
        <xdr:cNvSpPr/>
      </xdr:nvSpPr>
      <xdr:spPr>
        <a:xfrm>
          <a:off x="12763500" y="16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102264</xdr:rowOff>
    </xdr:from>
    <xdr:ext cx="534377" cy="259045"/>
    <xdr:sp macro="" textlink="">
      <xdr:nvSpPr>
        <xdr:cNvPr id="733" name="テキスト ボックス 732"/>
        <xdr:cNvSpPr txBox="1"/>
      </xdr:nvSpPr>
      <xdr:spPr>
        <a:xfrm>
          <a:off x="12547111" y="1707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3" name="テキスト ボックス 75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5" name="テキスト ボックス 75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9" name="直線コネクタ 758"/>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2"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3" name="直線コネクタ 762"/>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5"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6" name="フローチャート: 判断 765"/>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8" name="フローチャート: 判断 767"/>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9" name="テキスト ボックス 768"/>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71" name="フローチャート: 判断 770"/>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72" name="テキスト ボックス 771"/>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4" name="フローチャート: 判断 773"/>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5" name="テキスト ボックス 774"/>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6" name="フローチャート: 判断 775"/>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7" name="テキスト ボックス 776"/>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主な構成項目である民生費は増加傾向にあり、主な理由としては、特定教育・保育施設（私立認可保育所、認定こども園等）等の給付や障害福祉サービスの支給等が増加していることが挙げられる。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変動が大きい項目として、総務費は、大宮区役所新庁舎整備及び市民会館おおみや新施設整備事業等を実施したことにより一時的に増加している。教育費は、小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建設工事等により増加している。また、土木費は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用地の購入完了等により、大幅な事業費減となっている。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財政調整基金残高の標準財政規模比は概ね横ばいで推移しており、健全な財政運営を維持している。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額は、扶助費の増加や大宮区役所新庁舎整備等による事業費の増加により低下している。今後も行財政改革を推進し、事業の選択と集中による歳出削減や歳入の確保を図りながら、健全な財政運営の維持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黒字額は減少傾向にあるものの、全ての会計で黒字となっており、健全な財政運営を維持している。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111007_&#12373;&#12356;&#12383;&#1241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9.6999999999999993</v>
          </cell>
          <cell r="CF51">
            <v>5.4</v>
          </cell>
          <cell r="CN51">
            <v>15.3</v>
          </cell>
          <cell r="CV51">
            <v>21.2</v>
          </cell>
        </row>
        <row r="53">
          <cell r="BX53">
            <v>55.5</v>
          </cell>
          <cell r="CF53">
            <v>57</v>
          </cell>
          <cell r="CN53">
            <v>57.9</v>
          </cell>
          <cell r="CV53">
            <v>58.2</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26.9</v>
          </cell>
          <cell r="BX73">
            <v>9.6999999999999993</v>
          </cell>
          <cell r="CF73">
            <v>5.4</v>
          </cell>
          <cell r="CN73">
            <v>15.3</v>
          </cell>
          <cell r="CV73">
            <v>21.2</v>
          </cell>
        </row>
        <row r="75">
          <cell r="BP75">
            <v>5.2</v>
          </cell>
          <cell r="BX75">
            <v>5</v>
          </cell>
          <cell r="CF75">
            <v>5</v>
          </cell>
          <cell r="CN75">
            <v>5.0999999999999996</v>
          </cell>
          <cell r="CV75">
            <v>5.0999999999999996</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 zeroHeight="1" x14ac:dyDescent="0.2"/>
  <cols>
    <col min="1" max="11" width="2.08984375" style="187" customWidth="1"/>
    <col min="12" max="12" width="2.1796875" style="187" customWidth="1"/>
    <col min="13" max="17" width="2.36328125" style="187" customWidth="1"/>
    <col min="18" max="119" width="2.08984375" style="187" customWidth="1"/>
    <col min="120" max="16384" width="0" style="187" hidden="1"/>
  </cols>
  <sheetData>
    <row r="1" spans="1:119" ht="33" customHeight="1" x14ac:dyDescent="0.2">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544752975</v>
      </c>
      <c r="BO4" s="392"/>
      <c r="BP4" s="392"/>
      <c r="BQ4" s="392"/>
      <c r="BR4" s="392"/>
      <c r="BS4" s="392"/>
      <c r="BT4" s="392"/>
      <c r="BU4" s="393"/>
      <c r="BV4" s="391">
        <v>533213193</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0.5</v>
      </c>
      <c r="CU4" s="398"/>
      <c r="CV4" s="398"/>
      <c r="CW4" s="398"/>
      <c r="CX4" s="398"/>
      <c r="CY4" s="398"/>
      <c r="CZ4" s="398"/>
      <c r="DA4" s="399"/>
      <c r="DB4" s="397">
        <v>1.3</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538153498</v>
      </c>
      <c r="BO5" s="429"/>
      <c r="BP5" s="429"/>
      <c r="BQ5" s="429"/>
      <c r="BR5" s="429"/>
      <c r="BS5" s="429"/>
      <c r="BT5" s="429"/>
      <c r="BU5" s="430"/>
      <c r="BV5" s="428">
        <v>524653521</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98.7</v>
      </c>
      <c r="CU5" s="426"/>
      <c r="CV5" s="426"/>
      <c r="CW5" s="426"/>
      <c r="CX5" s="426"/>
      <c r="CY5" s="426"/>
      <c r="CZ5" s="426"/>
      <c r="DA5" s="427"/>
      <c r="DB5" s="425">
        <v>97.5</v>
      </c>
      <c r="DC5" s="426"/>
      <c r="DD5" s="426"/>
      <c r="DE5" s="426"/>
      <c r="DF5" s="426"/>
      <c r="DG5" s="426"/>
      <c r="DH5" s="426"/>
      <c r="DI5" s="427"/>
      <c r="DJ5" s="185"/>
      <c r="DK5" s="185"/>
      <c r="DL5" s="185"/>
      <c r="DM5" s="185"/>
      <c r="DN5" s="185"/>
      <c r="DO5" s="185"/>
    </row>
    <row r="6" spans="1:119" ht="18.75" customHeight="1" x14ac:dyDescent="0.2">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6599477</v>
      </c>
      <c r="BO6" s="429"/>
      <c r="BP6" s="429"/>
      <c r="BQ6" s="429"/>
      <c r="BR6" s="429"/>
      <c r="BS6" s="429"/>
      <c r="BT6" s="429"/>
      <c r="BU6" s="430"/>
      <c r="BV6" s="428">
        <v>8559672</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102.2</v>
      </c>
      <c r="CU6" s="466"/>
      <c r="CV6" s="466"/>
      <c r="CW6" s="466"/>
      <c r="CX6" s="466"/>
      <c r="CY6" s="466"/>
      <c r="CZ6" s="466"/>
      <c r="DA6" s="467"/>
      <c r="DB6" s="465">
        <v>102.2</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5121798</v>
      </c>
      <c r="BO7" s="429"/>
      <c r="BP7" s="429"/>
      <c r="BQ7" s="429"/>
      <c r="BR7" s="429"/>
      <c r="BS7" s="429"/>
      <c r="BT7" s="429"/>
      <c r="BU7" s="430"/>
      <c r="BV7" s="428">
        <v>4783771</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299298216</v>
      </c>
      <c r="CU7" s="429"/>
      <c r="CV7" s="429"/>
      <c r="CW7" s="429"/>
      <c r="CX7" s="429"/>
      <c r="CY7" s="429"/>
      <c r="CZ7" s="429"/>
      <c r="DA7" s="430"/>
      <c r="DB7" s="428">
        <v>295599050</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1477679</v>
      </c>
      <c r="BO8" s="429"/>
      <c r="BP8" s="429"/>
      <c r="BQ8" s="429"/>
      <c r="BR8" s="429"/>
      <c r="BS8" s="429"/>
      <c r="BT8" s="429"/>
      <c r="BU8" s="430"/>
      <c r="BV8" s="428">
        <v>3775901</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0.98</v>
      </c>
      <c r="CU8" s="469"/>
      <c r="CV8" s="469"/>
      <c r="CW8" s="469"/>
      <c r="CX8" s="469"/>
      <c r="CY8" s="469"/>
      <c r="CZ8" s="469"/>
      <c r="DA8" s="470"/>
      <c r="DB8" s="468">
        <v>0.98</v>
      </c>
      <c r="DC8" s="469"/>
      <c r="DD8" s="469"/>
      <c r="DE8" s="469"/>
      <c r="DF8" s="469"/>
      <c r="DG8" s="469"/>
      <c r="DH8" s="469"/>
      <c r="DI8" s="470"/>
      <c r="DJ8" s="185"/>
      <c r="DK8" s="185"/>
      <c r="DL8" s="185"/>
      <c r="DM8" s="185"/>
      <c r="DN8" s="185"/>
      <c r="DO8" s="185"/>
    </row>
    <row r="9" spans="1:119" ht="18.75" customHeight="1" thickBot="1" x14ac:dyDescent="0.25">
      <c r="A9" s="186"/>
      <c r="B9" s="422" t="s">
        <v>111</v>
      </c>
      <c r="C9" s="423"/>
      <c r="D9" s="423"/>
      <c r="E9" s="423"/>
      <c r="F9" s="423"/>
      <c r="G9" s="423"/>
      <c r="H9" s="423"/>
      <c r="I9" s="423"/>
      <c r="J9" s="423"/>
      <c r="K9" s="471"/>
      <c r="L9" s="472" t="s">
        <v>112</v>
      </c>
      <c r="M9" s="473"/>
      <c r="N9" s="473"/>
      <c r="O9" s="473"/>
      <c r="P9" s="473"/>
      <c r="Q9" s="474"/>
      <c r="R9" s="475">
        <v>1263979</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93</v>
      </c>
      <c r="AV9" s="461"/>
      <c r="AW9" s="461"/>
      <c r="AX9" s="461"/>
      <c r="AY9" s="462" t="s">
        <v>115</v>
      </c>
      <c r="AZ9" s="463"/>
      <c r="BA9" s="463"/>
      <c r="BB9" s="463"/>
      <c r="BC9" s="463"/>
      <c r="BD9" s="463"/>
      <c r="BE9" s="463"/>
      <c r="BF9" s="463"/>
      <c r="BG9" s="463"/>
      <c r="BH9" s="463"/>
      <c r="BI9" s="463"/>
      <c r="BJ9" s="463"/>
      <c r="BK9" s="463"/>
      <c r="BL9" s="463"/>
      <c r="BM9" s="464"/>
      <c r="BN9" s="428">
        <v>-2298222</v>
      </c>
      <c r="BO9" s="429"/>
      <c r="BP9" s="429"/>
      <c r="BQ9" s="429"/>
      <c r="BR9" s="429"/>
      <c r="BS9" s="429"/>
      <c r="BT9" s="429"/>
      <c r="BU9" s="430"/>
      <c r="BV9" s="428">
        <v>1396229</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15.4</v>
      </c>
      <c r="CU9" s="426"/>
      <c r="CV9" s="426"/>
      <c r="CW9" s="426"/>
      <c r="CX9" s="426"/>
      <c r="CY9" s="426"/>
      <c r="CZ9" s="426"/>
      <c r="DA9" s="427"/>
      <c r="DB9" s="425">
        <v>15.3</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117</v>
      </c>
      <c r="M10" s="458"/>
      <c r="N10" s="458"/>
      <c r="O10" s="458"/>
      <c r="P10" s="458"/>
      <c r="Q10" s="459"/>
      <c r="R10" s="479">
        <v>1222434</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3777442</v>
      </c>
      <c r="BO10" s="429"/>
      <c r="BP10" s="429"/>
      <c r="BQ10" s="429"/>
      <c r="BR10" s="429"/>
      <c r="BS10" s="429"/>
      <c r="BT10" s="429"/>
      <c r="BU10" s="430"/>
      <c r="BV10" s="428">
        <v>1010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2">
      <c r="A12" s="186"/>
      <c r="B12" s="488" t="s">
        <v>130</v>
      </c>
      <c r="C12" s="489"/>
      <c r="D12" s="489"/>
      <c r="E12" s="489"/>
      <c r="F12" s="489"/>
      <c r="G12" s="489"/>
      <c r="H12" s="489"/>
      <c r="I12" s="489"/>
      <c r="J12" s="489"/>
      <c r="K12" s="490"/>
      <c r="L12" s="497" t="s">
        <v>131</v>
      </c>
      <c r="M12" s="498"/>
      <c r="N12" s="498"/>
      <c r="O12" s="498"/>
      <c r="P12" s="498"/>
      <c r="Q12" s="499"/>
      <c r="R12" s="500">
        <v>1302256</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93</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139</v>
      </c>
      <c r="N13" s="517"/>
      <c r="O13" s="517"/>
      <c r="P13" s="517"/>
      <c r="Q13" s="518"/>
      <c r="R13" s="509">
        <v>1277532</v>
      </c>
      <c r="S13" s="510"/>
      <c r="T13" s="510"/>
      <c r="U13" s="510"/>
      <c r="V13" s="511"/>
      <c r="W13" s="444" t="s">
        <v>140</v>
      </c>
      <c r="X13" s="445"/>
      <c r="Y13" s="445"/>
      <c r="Z13" s="445"/>
      <c r="AA13" s="445"/>
      <c r="AB13" s="435"/>
      <c r="AC13" s="479">
        <v>4129</v>
      </c>
      <c r="AD13" s="480"/>
      <c r="AE13" s="480"/>
      <c r="AF13" s="480"/>
      <c r="AG13" s="519"/>
      <c r="AH13" s="479">
        <v>4382</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1479220</v>
      </c>
      <c r="BO13" s="429"/>
      <c r="BP13" s="429"/>
      <c r="BQ13" s="429"/>
      <c r="BR13" s="429"/>
      <c r="BS13" s="429"/>
      <c r="BT13" s="429"/>
      <c r="BU13" s="430"/>
      <c r="BV13" s="428">
        <v>1397239</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5.0999999999999996</v>
      </c>
      <c r="CU13" s="426"/>
      <c r="CV13" s="426"/>
      <c r="CW13" s="426"/>
      <c r="CX13" s="426"/>
      <c r="CY13" s="426"/>
      <c r="CZ13" s="426"/>
      <c r="DA13" s="427"/>
      <c r="DB13" s="425">
        <v>5.0999999999999996</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145</v>
      </c>
      <c r="M14" s="507"/>
      <c r="N14" s="507"/>
      <c r="O14" s="507"/>
      <c r="P14" s="507"/>
      <c r="Q14" s="508"/>
      <c r="R14" s="509">
        <v>1292016</v>
      </c>
      <c r="S14" s="510"/>
      <c r="T14" s="510"/>
      <c r="U14" s="510"/>
      <c r="V14" s="511"/>
      <c r="W14" s="418"/>
      <c r="X14" s="419"/>
      <c r="Y14" s="419"/>
      <c r="Z14" s="419"/>
      <c r="AA14" s="419"/>
      <c r="AB14" s="408"/>
      <c r="AC14" s="512">
        <v>0.8</v>
      </c>
      <c r="AD14" s="513"/>
      <c r="AE14" s="513"/>
      <c r="AF14" s="513"/>
      <c r="AG14" s="514"/>
      <c r="AH14" s="512">
        <v>0.8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21.2</v>
      </c>
      <c r="CU14" s="524"/>
      <c r="CV14" s="524"/>
      <c r="CW14" s="524"/>
      <c r="CX14" s="524"/>
      <c r="CY14" s="524"/>
      <c r="CZ14" s="524"/>
      <c r="DA14" s="525"/>
      <c r="DB14" s="523">
        <v>15.3</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147</v>
      </c>
      <c r="N15" s="517"/>
      <c r="O15" s="517"/>
      <c r="P15" s="517"/>
      <c r="Q15" s="518"/>
      <c r="R15" s="509">
        <v>1269064</v>
      </c>
      <c r="S15" s="510"/>
      <c r="T15" s="510"/>
      <c r="U15" s="510"/>
      <c r="V15" s="511"/>
      <c r="W15" s="444" t="s">
        <v>148</v>
      </c>
      <c r="X15" s="445"/>
      <c r="Y15" s="445"/>
      <c r="Z15" s="445"/>
      <c r="AA15" s="445"/>
      <c r="AB15" s="435"/>
      <c r="AC15" s="479">
        <v>108703</v>
      </c>
      <c r="AD15" s="480"/>
      <c r="AE15" s="480"/>
      <c r="AF15" s="480"/>
      <c r="AG15" s="519"/>
      <c r="AH15" s="479">
        <v>108368</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225812117</v>
      </c>
      <c r="BO15" s="392"/>
      <c r="BP15" s="392"/>
      <c r="BQ15" s="392"/>
      <c r="BR15" s="392"/>
      <c r="BS15" s="392"/>
      <c r="BT15" s="392"/>
      <c r="BU15" s="393"/>
      <c r="BV15" s="391">
        <v>219277482</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20.2</v>
      </c>
      <c r="AD16" s="513"/>
      <c r="AE16" s="513"/>
      <c r="AF16" s="513"/>
      <c r="AG16" s="514"/>
      <c r="AH16" s="512">
        <v>19.899999999999999</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230149986</v>
      </c>
      <c r="BO16" s="429"/>
      <c r="BP16" s="429"/>
      <c r="BQ16" s="429"/>
      <c r="BR16" s="429"/>
      <c r="BS16" s="429"/>
      <c r="BT16" s="429"/>
      <c r="BU16" s="430"/>
      <c r="BV16" s="428">
        <v>225311416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425008</v>
      </c>
      <c r="AD17" s="480"/>
      <c r="AE17" s="480"/>
      <c r="AF17" s="480"/>
      <c r="AG17" s="519"/>
      <c r="AH17" s="479">
        <v>430826</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283732211</v>
      </c>
      <c r="BO17" s="429"/>
      <c r="BP17" s="429"/>
      <c r="BQ17" s="429"/>
      <c r="BR17" s="429"/>
      <c r="BS17" s="429"/>
      <c r="BT17" s="429"/>
      <c r="BU17" s="430"/>
      <c r="BV17" s="428">
        <v>275606596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158</v>
      </c>
      <c r="C18" s="471"/>
      <c r="D18" s="471"/>
      <c r="E18" s="540"/>
      <c r="F18" s="540"/>
      <c r="G18" s="540"/>
      <c r="H18" s="540"/>
      <c r="I18" s="540"/>
      <c r="J18" s="540"/>
      <c r="K18" s="540"/>
      <c r="L18" s="541">
        <v>217.43</v>
      </c>
      <c r="M18" s="541"/>
      <c r="N18" s="541"/>
      <c r="O18" s="541"/>
      <c r="P18" s="541"/>
      <c r="Q18" s="541"/>
      <c r="R18" s="542"/>
      <c r="S18" s="542"/>
      <c r="T18" s="542"/>
      <c r="U18" s="542"/>
      <c r="V18" s="543"/>
      <c r="W18" s="446"/>
      <c r="X18" s="447"/>
      <c r="Y18" s="447"/>
      <c r="Z18" s="447"/>
      <c r="AA18" s="447"/>
      <c r="AB18" s="438"/>
      <c r="AC18" s="544">
        <v>79</v>
      </c>
      <c r="AD18" s="545"/>
      <c r="AE18" s="545"/>
      <c r="AF18" s="545"/>
      <c r="AG18" s="546"/>
      <c r="AH18" s="544">
        <v>79.3</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302193356</v>
      </c>
      <c r="BO18" s="429"/>
      <c r="BP18" s="429"/>
      <c r="BQ18" s="429"/>
      <c r="BR18" s="429"/>
      <c r="BS18" s="429"/>
      <c r="BT18" s="429"/>
      <c r="BU18" s="430"/>
      <c r="BV18" s="428">
        <v>295919689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160</v>
      </c>
      <c r="C19" s="471"/>
      <c r="D19" s="471"/>
      <c r="E19" s="540"/>
      <c r="F19" s="540"/>
      <c r="G19" s="540"/>
      <c r="H19" s="540"/>
      <c r="I19" s="540"/>
      <c r="J19" s="540"/>
      <c r="K19" s="540"/>
      <c r="L19" s="548">
        <v>5813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338285553</v>
      </c>
      <c r="BO19" s="429"/>
      <c r="BP19" s="429"/>
      <c r="BQ19" s="429"/>
      <c r="BR19" s="429"/>
      <c r="BS19" s="429"/>
      <c r="BT19" s="429"/>
      <c r="BU19" s="430"/>
      <c r="BV19" s="428">
        <v>334317758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162</v>
      </c>
      <c r="C20" s="471"/>
      <c r="D20" s="471"/>
      <c r="E20" s="540"/>
      <c r="F20" s="540"/>
      <c r="G20" s="540"/>
      <c r="H20" s="540"/>
      <c r="I20" s="540"/>
      <c r="J20" s="540"/>
      <c r="K20" s="540"/>
      <c r="L20" s="548">
        <v>533209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458122164</v>
      </c>
      <c r="BO23" s="429"/>
      <c r="BP23" s="429"/>
      <c r="BQ23" s="429"/>
      <c r="BR23" s="429"/>
      <c r="BS23" s="429"/>
      <c r="BT23" s="429"/>
      <c r="BU23" s="430"/>
      <c r="BV23" s="428">
        <v>447288460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171</v>
      </c>
      <c r="F24" s="458"/>
      <c r="G24" s="458"/>
      <c r="H24" s="458"/>
      <c r="I24" s="458"/>
      <c r="J24" s="458"/>
      <c r="K24" s="459"/>
      <c r="L24" s="479">
        <v>1</v>
      </c>
      <c r="M24" s="480"/>
      <c r="N24" s="480"/>
      <c r="O24" s="480"/>
      <c r="P24" s="519"/>
      <c r="Q24" s="479">
        <v>12100</v>
      </c>
      <c r="R24" s="480"/>
      <c r="S24" s="480"/>
      <c r="T24" s="480"/>
      <c r="U24" s="480"/>
      <c r="V24" s="519"/>
      <c r="W24" s="578"/>
      <c r="X24" s="566"/>
      <c r="Y24" s="567"/>
      <c r="Z24" s="478" t="s">
        <v>172</v>
      </c>
      <c r="AA24" s="458"/>
      <c r="AB24" s="458"/>
      <c r="AC24" s="458"/>
      <c r="AD24" s="458"/>
      <c r="AE24" s="458"/>
      <c r="AF24" s="458"/>
      <c r="AG24" s="459"/>
      <c r="AH24" s="479">
        <v>7631</v>
      </c>
      <c r="AI24" s="480"/>
      <c r="AJ24" s="480"/>
      <c r="AK24" s="480"/>
      <c r="AL24" s="519"/>
      <c r="AM24" s="479">
        <v>24022388</v>
      </c>
      <c r="AN24" s="480"/>
      <c r="AO24" s="480"/>
      <c r="AP24" s="480"/>
      <c r="AQ24" s="480"/>
      <c r="AR24" s="519"/>
      <c r="AS24" s="479">
        <v>3148</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76557315</v>
      </c>
      <c r="BO24" s="429"/>
      <c r="BP24" s="429"/>
      <c r="BQ24" s="429"/>
      <c r="BR24" s="429"/>
      <c r="BS24" s="429"/>
      <c r="BT24" s="429"/>
      <c r="BU24" s="430"/>
      <c r="BV24" s="428">
        <v>85056755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174</v>
      </c>
      <c r="F25" s="458"/>
      <c r="G25" s="458"/>
      <c r="H25" s="458"/>
      <c r="I25" s="458"/>
      <c r="J25" s="458"/>
      <c r="K25" s="459"/>
      <c r="L25" s="479">
        <v>3</v>
      </c>
      <c r="M25" s="480"/>
      <c r="N25" s="480"/>
      <c r="O25" s="480"/>
      <c r="P25" s="519"/>
      <c r="Q25" s="479">
        <v>9510</v>
      </c>
      <c r="R25" s="480"/>
      <c r="S25" s="480"/>
      <c r="T25" s="480"/>
      <c r="U25" s="480"/>
      <c r="V25" s="519"/>
      <c r="W25" s="578"/>
      <c r="X25" s="566"/>
      <c r="Y25" s="567"/>
      <c r="Z25" s="478" t="s">
        <v>175</v>
      </c>
      <c r="AA25" s="458"/>
      <c r="AB25" s="458"/>
      <c r="AC25" s="458"/>
      <c r="AD25" s="458"/>
      <c r="AE25" s="458"/>
      <c r="AF25" s="458"/>
      <c r="AG25" s="459"/>
      <c r="AH25" s="479">
        <v>1326</v>
      </c>
      <c r="AI25" s="480"/>
      <c r="AJ25" s="480"/>
      <c r="AK25" s="480"/>
      <c r="AL25" s="519"/>
      <c r="AM25" s="479">
        <v>4240548</v>
      </c>
      <c r="AN25" s="480"/>
      <c r="AO25" s="480"/>
      <c r="AP25" s="480"/>
      <c r="AQ25" s="480"/>
      <c r="AR25" s="519"/>
      <c r="AS25" s="479">
        <v>3198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189088746</v>
      </c>
      <c r="BO25" s="392"/>
      <c r="BP25" s="392"/>
      <c r="BQ25" s="392"/>
      <c r="BR25" s="392"/>
      <c r="BS25" s="392"/>
      <c r="BT25" s="392"/>
      <c r="BU25" s="393"/>
      <c r="BV25" s="391">
        <v>123349139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177</v>
      </c>
      <c r="F26" s="458"/>
      <c r="G26" s="458"/>
      <c r="H26" s="458"/>
      <c r="I26" s="458"/>
      <c r="J26" s="458"/>
      <c r="K26" s="459"/>
      <c r="L26" s="479">
        <v>1</v>
      </c>
      <c r="M26" s="480"/>
      <c r="N26" s="480"/>
      <c r="O26" s="480"/>
      <c r="P26" s="519"/>
      <c r="Q26" s="479">
        <v>7920</v>
      </c>
      <c r="R26" s="480"/>
      <c r="S26" s="480"/>
      <c r="T26" s="480"/>
      <c r="U26" s="480"/>
      <c r="V26" s="519"/>
      <c r="W26" s="578"/>
      <c r="X26" s="566"/>
      <c r="Y26" s="567"/>
      <c r="Z26" s="478" t="s">
        <v>178</v>
      </c>
      <c r="AA26" s="588"/>
      <c r="AB26" s="588"/>
      <c r="AC26" s="588"/>
      <c r="AD26" s="588"/>
      <c r="AE26" s="588"/>
      <c r="AF26" s="588"/>
      <c r="AG26" s="589"/>
      <c r="AH26" s="479">
        <v>705</v>
      </c>
      <c r="AI26" s="480"/>
      <c r="AJ26" s="480"/>
      <c r="AK26" s="480"/>
      <c r="AL26" s="519"/>
      <c r="AM26" s="479">
        <v>2425200</v>
      </c>
      <c r="AN26" s="480"/>
      <c r="AO26" s="480"/>
      <c r="AP26" s="480"/>
      <c r="AQ26" s="480"/>
      <c r="AR26" s="519"/>
      <c r="AS26" s="479">
        <v>3440</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v>3267109</v>
      </c>
      <c r="BO26" s="429"/>
      <c r="BP26" s="429"/>
      <c r="BQ26" s="429"/>
      <c r="BR26" s="429"/>
      <c r="BS26" s="429"/>
      <c r="BT26" s="429"/>
      <c r="BU26" s="430"/>
      <c r="BV26" s="428">
        <v>3322053</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180</v>
      </c>
      <c r="F27" s="458"/>
      <c r="G27" s="458"/>
      <c r="H27" s="458"/>
      <c r="I27" s="458"/>
      <c r="J27" s="458"/>
      <c r="K27" s="459"/>
      <c r="L27" s="479">
        <v>1</v>
      </c>
      <c r="M27" s="480"/>
      <c r="N27" s="480"/>
      <c r="O27" s="480"/>
      <c r="P27" s="519"/>
      <c r="Q27" s="479">
        <v>9770</v>
      </c>
      <c r="R27" s="480"/>
      <c r="S27" s="480"/>
      <c r="T27" s="480"/>
      <c r="U27" s="480"/>
      <c r="V27" s="519"/>
      <c r="W27" s="578"/>
      <c r="X27" s="566"/>
      <c r="Y27" s="567"/>
      <c r="Z27" s="478" t="s">
        <v>181</v>
      </c>
      <c r="AA27" s="458"/>
      <c r="AB27" s="458"/>
      <c r="AC27" s="458"/>
      <c r="AD27" s="458"/>
      <c r="AE27" s="458"/>
      <c r="AF27" s="458"/>
      <c r="AG27" s="459"/>
      <c r="AH27" s="479">
        <v>5063</v>
      </c>
      <c r="AI27" s="480"/>
      <c r="AJ27" s="480"/>
      <c r="AK27" s="480"/>
      <c r="AL27" s="519"/>
      <c r="AM27" s="479">
        <v>17262698</v>
      </c>
      <c r="AN27" s="480"/>
      <c r="AO27" s="480"/>
      <c r="AP27" s="480"/>
      <c r="AQ27" s="480"/>
      <c r="AR27" s="519"/>
      <c r="AS27" s="479">
        <v>3410</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129</v>
      </c>
      <c r="BO27" s="602"/>
      <c r="BP27" s="602"/>
      <c r="BQ27" s="602"/>
      <c r="BR27" s="602"/>
      <c r="BS27" s="602"/>
      <c r="BT27" s="602"/>
      <c r="BU27" s="603"/>
      <c r="BV27" s="601" t="s">
        <v>138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183</v>
      </c>
      <c r="F28" s="458"/>
      <c r="G28" s="458"/>
      <c r="H28" s="458"/>
      <c r="I28" s="458"/>
      <c r="J28" s="458"/>
      <c r="K28" s="459"/>
      <c r="L28" s="479">
        <v>1</v>
      </c>
      <c r="M28" s="480"/>
      <c r="N28" s="480"/>
      <c r="O28" s="480"/>
      <c r="P28" s="519"/>
      <c r="Q28" s="479">
        <v>8730</v>
      </c>
      <c r="R28" s="480"/>
      <c r="S28" s="480"/>
      <c r="T28" s="480"/>
      <c r="U28" s="480"/>
      <c r="V28" s="519"/>
      <c r="W28" s="578"/>
      <c r="X28" s="566"/>
      <c r="Y28" s="567"/>
      <c r="Z28" s="478" t="s">
        <v>184</v>
      </c>
      <c r="AA28" s="458"/>
      <c r="AB28" s="458"/>
      <c r="AC28" s="458"/>
      <c r="AD28" s="458"/>
      <c r="AE28" s="458"/>
      <c r="AF28" s="458"/>
      <c r="AG28" s="459"/>
      <c r="AH28" s="479" t="s">
        <v>129</v>
      </c>
      <c r="AI28" s="480"/>
      <c r="AJ28" s="480"/>
      <c r="AK28" s="480"/>
      <c r="AL28" s="519"/>
      <c r="AM28" s="479" t="s">
        <v>129</v>
      </c>
      <c r="AN28" s="480"/>
      <c r="AO28" s="480"/>
      <c r="AP28" s="480"/>
      <c r="AQ28" s="480"/>
      <c r="AR28" s="519"/>
      <c r="AS28" s="479" t="s">
        <v>185</v>
      </c>
      <c r="AT28" s="480"/>
      <c r="AU28" s="480"/>
      <c r="AV28" s="480"/>
      <c r="AW28" s="480"/>
      <c r="AX28" s="481"/>
      <c r="AY28" s="604" t="s">
        <v>186</v>
      </c>
      <c r="AZ28" s="605"/>
      <c r="BA28" s="605"/>
      <c r="BB28" s="606"/>
      <c r="BC28" s="388" t="s">
        <v>47</v>
      </c>
      <c r="BD28" s="389"/>
      <c r="BE28" s="389"/>
      <c r="BF28" s="389"/>
      <c r="BG28" s="389"/>
      <c r="BH28" s="389"/>
      <c r="BI28" s="389"/>
      <c r="BJ28" s="389"/>
      <c r="BK28" s="389"/>
      <c r="BL28" s="389"/>
      <c r="BM28" s="390"/>
      <c r="BN28" s="391">
        <v>22768635</v>
      </c>
      <c r="BO28" s="392"/>
      <c r="BP28" s="392"/>
      <c r="BQ28" s="392"/>
      <c r="BR28" s="392"/>
      <c r="BS28" s="392"/>
      <c r="BT28" s="392"/>
      <c r="BU28" s="393"/>
      <c r="BV28" s="391">
        <v>18991193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187</v>
      </c>
      <c r="F29" s="458"/>
      <c r="G29" s="458"/>
      <c r="H29" s="458"/>
      <c r="I29" s="458"/>
      <c r="J29" s="458"/>
      <c r="K29" s="459"/>
      <c r="L29" s="479">
        <v>58</v>
      </c>
      <c r="M29" s="480"/>
      <c r="N29" s="480"/>
      <c r="O29" s="480"/>
      <c r="P29" s="519"/>
      <c r="Q29" s="479">
        <v>8070</v>
      </c>
      <c r="R29" s="480"/>
      <c r="S29" s="480"/>
      <c r="T29" s="480"/>
      <c r="U29" s="480"/>
      <c r="V29" s="519"/>
      <c r="W29" s="579"/>
      <c r="X29" s="580"/>
      <c r="Y29" s="581"/>
      <c r="Z29" s="478" t="s">
        <v>188</v>
      </c>
      <c r="AA29" s="458"/>
      <c r="AB29" s="458"/>
      <c r="AC29" s="458"/>
      <c r="AD29" s="458"/>
      <c r="AE29" s="458"/>
      <c r="AF29" s="458"/>
      <c r="AG29" s="459"/>
      <c r="AH29" s="479">
        <v>12694</v>
      </c>
      <c r="AI29" s="480"/>
      <c r="AJ29" s="480"/>
      <c r="AK29" s="480"/>
      <c r="AL29" s="519"/>
      <c r="AM29" s="479">
        <v>41285086</v>
      </c>
      <c r="AN29" s="480"/>
      <c r="AO29" s="480"/>
      <c r="AP29" s="480"/>
      <c r="AQ29" s="480"/>
      <c r="AR29" s="519"/>
      <c r="AS29" s="479">
        <v>3252</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4951663</v>
      </c>
      <c r="BO29" s="429"/>
      <c r="BP29" s="429"/>
      <c r="BQ29" s="429"/>
      <c r="BR29" s="429"/>
      <c r="BS29" s="429"/>
      <c r="BT29" s="429"/>
      <c r="BU29" s="430"/>
      <c r="BV29" s="428">
        <v>7581557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102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18420410</v>
      </c>
      <c r="BO30" s="602"/>
      <c r="BP30" s="602"/>
      <c r="BQ30" s="602"/>
      <c r="BR30" s="602"/>
      <c r="BS30" s="602"/>
      <c r="BT30" s="602"/>
      <c r="BU30" s="603"/>
      <c r="BV30" s="601">
        <v>19765434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199</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7</v>
      </c>
      <c r="V34" s="614"/>
      <c r="W34" s="615" t="str">
        <f>IF('各会計、関係団体の財政状況及び健全化判断比率'!B28="","",'各会計、関係団体の財政状況及び健全化判断比率'!B28)</f>
        <v>さいたま市国民健康保険事業特別会計</v>
      </c>
      <c r="X34" s="615"/>
      <c r="Y34" s="615"/>
      <c r="Z34" s="615"/>
      <c r="AA34" s="615"/>
      <c r="AB34" s="615"/>
      <c r="AC34" s="615"/>
      <c r="AD34" s="615"/>
      <c r="AE34" s="615"/>
      <c r="AF34" s="615"/>
      <c r="AG34" s="615"/>
      <c r="AH34" s="615"/>
      <c r="AI34" s="615"/>
      <c r="AJ34" s="615"/>
      <c r="AK34" s="615"/>
      <c r="AL34" s="213"/>
      <c r="AM34" s="614">
        <f>IF(AO34="","",MAX(C34:D43,U34:V43)+1)</f>
        <v>10</v>
      </c>
      <c r="AN34" s="614"/>
      <c r="AO34" s="615" t="str">
        <f>IF('各会計、関係団体の財政状況及び健全化判断比率'!B31="","",'各会計、関係団体の財政状況及び健全化判断比率'!B31)</f>
        <v>さいたま市水道事業会計</v>
      </c>
      <c r="AP34" s="615"/>
      <c r="AQ34" s="615"/>
      <c r="AR34" s="615"/>
      <c r="AS34" s="615"/>
      <c r="AT34" s="615"/>
      <c r="AU34" s="615"/>
      <c r="AV34" s="615"/>
      <c r="AW34" s="615"/>
      <c r="AX34" s="615"/>
      <c r="AY34" s="615"/>
      <c r="AZ34" s="615"/>
      <c r="BA34" s="615"/>
      <c r="BB34" s="615"/>
      <c r="BC34" s="615"/>
      <c r="BD34" s="213"/>
      <c r="BE34" s="614">
        <f>IF(BG34="","",MAX(C34:D43,U34:V43,AM34:AN43)+1)</f>
        <v>13</v>
      </c>
      <c r="BF34" s="614"/>
      <c r="BG34" s="615" t="str">
        <f>IF('各会計、関係団体の財政状況及び健全化判断比率'!B34="","",'各会計、関係団体の財政状況及び健全化判断比率'!B34)</f>
        <v>さいたま市食肉中央卸売市場及びと畜場事業特別会計</v>
      </c>
      <c r="BH34" s="615"/>
      <c r="BI34" s="615"/>
      <c r="BJ34" s="615"/>
      <c r="BK34" s="615"/>
      <c r="BL34" s="615"/>
      <c r="BM34" s="615"/>
      <c r="BN34" s="615"/>
      <c r="BO34" s="615"/>
      <c r="BP34" s="615"/>
      <c r="BQ34" s="615"/>
      <c r="BR34" s="615"/>
      <c r="BS34" s="615"/>
      <c r="BT34" s="615"/>
      <c r="BU34" s="615"/>
      <c r="BV34" s="213"/>
      <c r="BW34" s="614">
        <f>IF(BY34="","",MAX(C34:D43,U34:V43,AM34:AN43,BE34:BF43)+1)</f>
        <v>15</v>
      </c>
      <c r="BX34" s="614"/>
      <c r="BY34" s="615" t="str">
        <f>IF('各会計、関係団体の財政状況及び健全化判断比率'!B68="","",'各会計、関係団体の財政状況及び健全化判断比率'!B68)</f>
        <v>彩の国さいたま人づくり広域連合</v>
      </c>
      <c r="BZ34" s="615"/>
      <c r="CA34" s="615"/>
      <c r="CB34" s="615"/>
      <c r="CC34" s="615"/>
      <c r="CD34" s="615"/>
      <c r="CE34" s="615"/>
      <c r="CF34" s="615"/>
      <c r="CG34" s="615"/>
      <c r="CH34" s="615"/>
      <c r="CI34" s="615"/>
      <c r="CJ34" s="615"/>
      <c r="CK34" s="615"/>
      <c r="CL34" s="615"/>
      <c r="CM34" s="615"/>
      <c r="CN34" s="213"/>
      <c r="CO34" s="614">
        <f>IF(CQ34="","",MAX(C34:D43,U34:V43,AM34:AN43,BE34:BF43,BW34:BX43)+1)</f>
        <v>20</v>
      </c>
      <c r="CP34" s="614"/>
      <c r="CQ34" s="615" t="str">
        <f>IF('各会計、関係団体の財政状況及び健全化判断比率'!BS7="","",'各会計、関係団体の財政状況及び健全化判断比率'!BS7)</f>
        <v>公益財団法人さいたま市体育協会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さいたま市母子父子寡婦福祉資金貸付事業特別会計</v>
      </c>
      <c r="F35" s="615"/>
      <c r="G35" s="615"/>
      <c r="H35" s="615"/>
      <c r="I35" s="615"/>
      <c r="J35" s="615"/>
      <c r="K35" s="615"/>
      <c r="L35" s="615"/>
      <c r="M35" s="615"/>
      <c r="N35" s="615"/>
      <c r="O35" s="615"/>
      <c r="P35" s="615"/>
      <c r="Q35" s="615"/>
      <c r="R35" s="615"/>
      <c r="S35" s="615"/>
      <c r="T35" s="213"/>
      <c r="U35" s="614">
        <f>IF(W35="","",U34+1)</f>
        <v>8</v>
      </c>
      <c r="V35" s="614"/>
      <c r="W35" s="615" t="str">
        <f>IF('各会計、関係団体の財政状況及び健全化判断比率'!B29="","",'各会計、関係団体の財政状況及び健全化判断比率'!B29)</f>
        <v>さいたま市介護保険事業特別会計</v>
      </c>
      <c r="X35" s="615"/>
      <c r="Y35" s="615"/>
      <c r="Z35" s="615"/>
      <c r="AA35" s="615"/>
      <c r="AB35" s="615"/>
      <c r="AC35" s="615"/>
      <c r="AD35" s="615"/>
      <c r="AE35" s="615"/>
      <c r="AF35" s="615"/>
      <c r="AG35" s="615"/>
      <c r="AH35" s="615"/>
      <c r="AI35" s="615"/>
      <c r="AJ35" s="615"/>
      <c r="AK35" s="615"/>
      <c r="AL35" s="213"/>
      <c r="AM35" s="614">
        <f t="shared" ref="AM35:AM43" si="0">IF(AO35="","",AM34+1)</f>
        <v>11</v>
      </c>
      <c r="AN35" s="614"/>
      <c r="AO35" s="615" t="str">
        <f>IF('各会計、関係団体の財政状況及び健全化判断比率'!B32="","",'各会計、関係団体の財政状況及び健全化判断比率'!B32)</f>
        <v>さいたま市病院事業会計</v>
      </c>
      <c r="AP35" s="615"/>
      <c r="AQ35" s="615"/>
      <c r="AR35" s="615"/>
      <c r="AS35" s="615"/>
      <c r="AT35" s="615"/>
      <c r="AU35" s="615"/>
      <c r="AV35" s="615"/>
      <c r="AW35" s="615"/>
      <c r="AX35" s="615"/>
      <c r="AY35" s="615"/>
      <c r="AZ35" s="615"/>
      <c r="BA35" s="615"/>
      <c r="BB35" s="615"/>
      <c r="BC35" s="615"/>
      <c r="BD35" s="213"/>
      <c r="BE35" s="614">
        <f t="shared" ref="BE35:BE43" si="1">IF(BG35="","",BE34+1)</f>
        <v>14</v>
      </c>
      <c r="BF35" s="614"/>
      <c r="BG35" s="615" t="str">
        <f>IF('各会計、関係団体の財政状況及び健全化判断比率'!B35="","",'各会計、関係団体の財政状況及び健全化判断比率'!B35)</f>
        <v>宅地造成事業</v>
      </c>
      <c r="BH35" s="615"/>
      <c r="BI35" s="615"/>
      <c r="BJ35" s="615"/>
      <c r="BK35" s="615"/>
      <c r="BL35" s="615"/>
      <c r="BM35" s="615"/>
      <c r="BN35" s="615"/>
      <c r="BO35" s="615"/>
      <c r="BP35" s="615"/>
      <c r="BQ35" s="615"/>
      <c r="BR35" s="615"/>
      <c r="BS35" s="615"/>
      <c r="BT35" s="615"/>
      <c r="BU35" s="615"/>
      <c r="BV35" s="213"/>
      <c r="BW35" s="614">
        <f t="shared" ref="BW35:BW43" si="2">IF(BY35="","",BW34+1)</f>
        <v>16</v>
      </c>
      <c r="BX35" s="614"/>
      <c r="BY35" s="615" t="str">
        <f>IF('各会計、関係団体の財政状況及び健全化判断比率'!B69="","",'各会計、関係団体の財政状況及び健全化判断比率'!B69)</f>
        <v>埼玉県都市競艇組合</v>
      </c>
      <c r="BZ35" s="615"/>
      <c r="CA35" s="615"/>
      <c r="CB35" s="615"/>
      <c r="CC35" s="615"/>
      <c r="CD35" s="615"/>
      <c r="CE35" s="615"/>
      <c r="CF35" s="615"/>
      <c r="CG35" s="615"/>
      <c r="CH35" s="615"/>
      <c r="CI35" s="615"/>
      <c r="CJ35" s="615"/>
      <c r="CK35" s="615"/>
      <c r="CL35" s="615"/>
      <c r="CM35" s="615"/>
      <c r="CN35" s="213"/>
      <c r="CO35" s="614">
        <f t="shared" ref="CO35:CO43" si="3">IF(CQ35="","",CO34+1)</f>
        <v>21</v>
      </c>
      <c r="CP35" s="614"/>
      <c r="CQ35" s="615" t="str">
        <f>IF('各会計、関係団体の財政状況及び健全化判断比率'!BS8="","",'各会計、関係団体の財政状況及び健全化判断比率'!BS8)</f>
        <v>公益財団法人さいたま市文化振興事業団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さいたま市用地先行取得事業特別会計</v>
      </c>
      <c r="F36" s="615"/>
      <c r="G36" s="615"/>
      <c r="H36" s="615"/>
      <c r="I36" s="615"/>
      <c r="J36" s="615"/>
      <c r="K36" s="615"/>
      <c r="L36" s="615"/>
      <c r="M36" s="615"/>
      <c r="N36" s="615"/>
      <c r="O36" s="615"/>
      <c r="P36" s="615"/>
      <c r="Q36" s="615"/>
      <c r="R36" s="615"/>
      <c r="S36" s="615"/>
      <c r="T36" s="213"/>
      <c r="U36" s="614">
        <f t="shared" ref="U36:U43" si="4">IF(W36="","",U35+1)</f>
        <v>9</v>
      </c>
      <c r="V36" s="614"/>
      <c r="W36" s="615" t="str">
        <f>IF('各会計、関係団体の財政状況及び健全化判断比率'!B30="","",'各会計、関係団体の財政状況及び健全化判断比率'!B30)</f>
        <v>さいたま市後期高齢者医療事業特別会計</v>
      </c>
      <c r="X36" s="615"/>
      <c r="Y36" s="615"/>
      <c r="Z36" s="615"/>
      <c r="AA36" s="615"/>
      <c r="AB36" s="615"/>
      <c r="AC36" s="615"/>
      <c r="AD36" s="615"/>
      <c r="AE36" s="615"/>
      <c r="AF36" s="615"/>
      <c r="AG36" s="615"/>
      <c r="AH36" s="615"/>
      <c r="AI36" s="615"/>
      <c r="AJ36" s="615"/>
      <c r="AK36" s="615"/>
      <c r="AL36" s="213"/>
      <c r="AM36" s="614">
        <f t="shared" si="0"/>
        <v>12</v>
      </c>
      <c r="AN36" s="614"/>
      <c r="AO36" s="615" t="str">
        <f>IF('各会計、関係団体の財政状況及び健全化判断比率'!B33="","",'各会計、関係団体の財政状況及び健全化判断比率'!B33)</f>
        <v>さいたま市下水道事業会計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17</v>
      </c>
      <c r="BX36" s="614"/>
      <c r="BY36" s="615" t="str">
        <f>IF('各会計、関係団体の財政状況及び健全化判断比率'!B70="","",'各会計、関係団体の財政状況及び健全化判断比率'!B70)</f>
        <v>埼玉県浦和競馬組合</v>
      </c>
      <c r="BZ36" s="615"/>
      <c r="CA36" s="615"/>
      <c r="CB36" s="615"/>
      <c r="CC36" s="615"/>
      <c r="CD36" s="615"/>
      <c r="CE36" s="615"/>
      <c r="CF36" s="615"/>
      <c r="CG36" s="615"/>
      <c r="CH36" s="615"/>
      <c r="CI36" s="615"/>
      <c r="CJ36" s="615"/>
      <c r="CK36" s="615"/>
      <c r="CL36" s="615"/>
      <c r="CM36" s="615"/>
      <c r="CN36" s="213"/>
      <c r="CO36" s="614">
        <f t="shared" si="3"/>
        <v>22</v>
      </c>
      <c r="CP36" s="614"/>
      <c r="CQ36" s="615" t="str">
        <f>IF('各会計、関係団体の財政状況及び健全化判断比率'!BS9="","",'各会計、関係団体の財政状況及び健全化判断比率'!BS9)</f>
        <v>一般財団法人さいたま市浦和地域医療センター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f>IF(E37="","",C36+1)</f>
        <v>4</v>
      </c>
      <c r="D37" s="614"/>
      <c r="E37" s="615" t="str">
        <f>IF('各会計、関係団体の財政状況及び健全化判断比率'!B10="","",'各会計、関係団体の財政状況及び健全化判断比率'!B10)</f>
        <v>さいたま市大宮駅西口都市改造事業特別会計</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18</v>
      </c>
      <c r="BX37" s="614"/>
      <c r="BY37" s="615" t="str">
        <f>IF('各会計、関係団体の財政状況及び健全化判断比率'!B71="","",'各会計、関係団体の財政状況及び健全化判断比率'!B71)</f>
        <v>埼玉県後期高齢者医療広域連合（一般会計）</v>
      </c>
      <c r="BZ37" s="615"/>
      <c r="CA37" s="615"/>
      <c r="CB37" s="615"/>
      <c r="CC37" s="615"/>
      <c r="CD37" s="615"/>
      <c r="CE37" s="615"/>
      <c r="CF37" s="615"/>
      <c r="CG37" s="615"/>
      <c r="CH37" s="615"/>
      <c r="CI37" s="615"/>
      <c r="CJ37" s="615"/>
      <c r="CK37" s="615"/>
      <c r="CL37" s="615"/>
      <c r="CM37" s="615"/>
      <c r="CN37" s="213"/>
      <c r="CO37" s="614">
        <f t="shared" si="3"/>
        <v>23</v>
      </c>
      <c r="CP37" s="614"/>
      <c r="CQ37" s="615" t="str">
        <f>IF('各会計、関係団体の財政状況及び健全化判断比率'!BS10="","",'各会計、関係団体の財政状況及び健全化判断比率'!BS10)</f>
        <v>公益財団法人さいたま市産業創造財団</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f t="shared" ref="C38:C43" si="5">IF(E38="","",C37+1)</f>
        <v>5</v>
      </c>
      <c r="D38" s="614"/>
      <c r="E38" s="615" t="str">
        <f>IF('各会計、関係団体の財政状況及び健全化判断比率'!B11="","",'各会計、関係団体の財政状況及び健全化判断比率'!B11)</f>
        <v>さいたま市南与野駅西口土地区画整理事業特別会計</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19</v>
      </c>
      <c r="BX38" s="614"/>
      <c r="BY38" s="615" t="str">
        <f>IF('各会計、関係団体の財政状況及び健全化判断比率'!B72="","",'各会計、関係団体の財政状況及び健全化判断比率'!B72)</f>
        <v>埼玉県後期高齢者医療広域連合（特別会計）</v>
      </c>
      <c r="BZ38" s="615"/>
      <c r="CA38" s="615"/>
      <c r="CB38" s="615"/>
      <c r="CC38" s="615"/>
      <c r="CD38" s="615"/>
      <c r="CE38" s="615"/>
      <c r="CF38" s="615"/>
      <c r="CG38" s="615"/>
      <c r="CH38" s="615"/>
      <c r="CI38" s="615"/>
      <c r="CJ38" s="615"/>
      <c r="CK38" s="615"/>
      <c r="CL38" s="615"/>
      <c r="CM38" s="615"/>
      <c r="CN38" s="213"/>
      <c r="CO38" s="614">
        <f t="shared" si="3"/>
        <v>24</v>
      </c>
      <c r="CP38" s="614"/>
      <c r="CQ38" s="615" t="str">
        <f>IF('各会計、関係団体の財政状況及び健全化判断比率'!BS11="","",'各会計、関係団体の財政状況及び健全化判断比率'!BS11)</f>
        <v>公益社団法人さいたま観光国際協会</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f t="shared" si="5"/>
        <v>6</v>
      </c>
      <c r="D39" s="614"/>
      <c r="E39" s="615" t="str">
        <f>IF('各会計、関係団体の財政状況及び健全化判断比率'!B12="","",'各会計、関係団体の財政状況及び健全化判断比率'!B12)</f>
        <v>さいたま市公債管理特別会計</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25</v>
      </c>
      <c r="CP39" s="614"/>
      <c r="CQ39" s="615" t="str">
        <f>IF('各会計、関係団体の財政状況及び健全化判断比率'!BS12="","",'各会計、関係団体の財政状況及び健全化判断比率'!BS12)</f>
        <v>公益財団法人さいたま市公園緑地協会</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26</v>
      </c>
      <c r="CP40" s="614"/>
      <c r="CQ40" s="615" t="str">
        <f>IF('各会計、関係団体の財政状況及び健全化判断比率'!BS13="","",'各会計、関係団体の財政状況及び健全化判断比率'!BS13)</f>
        <v>一般財団法人さいたま市都市整備公社</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f t="shared" si="3"/>
        <v>27</v>
      </c>
      <c r="CP41" s="614"/>
      <c r="CQ41" s="615" t="str">
        <f>IF('各会計、関係団体の財政状況及び健全化判断比率'!BS14="","",'各会計、関係団体の財政状況及び健全化判断比率'!BS14)</f>
        <v>北浦和ターミナルビル株式会社</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f t="shared" si="3"/>
        <v>28</v>
      </c>
      <c r="CP42" s="614"/>
      <c r="CQ42" s="615" t="str">
        <f>IF('各会計、関係団体の財政状況及び健全化判断比率'!BS15="","",'各会計、関係団体の財政状況及び健全化判断比率'!BS15)</f>
        <v>与野都市開発株式会社</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29</v>
      </c>
      <c r="CP43" s="614"/>
      <c r="CQ43" s="615" t="str">
        <f>IF('各会計、関係団体の財政状況及び健全化判断比率'!BS16="","",'各会計、関係団体の財政状況及び健全化判断比率'!BS16)</f>
        <v>岩槻都市振興株式会社</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new764j18iH9jnyTYyiINOAVI8eGCtl9lKzodD+1cLOrHxPTQtWpjUgpdxckclWcEW2EDWrY2x8wnX+5pM1alQ==" saltValue="qLyKQk3eYPimJT7ZSrd8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06" t="s">
        <v>567</v>
      </c>
      <c r="D34" s="1206"/>
      <c r="E34" s="1207"/>
      <c r="F34" s="32">
        <v>5.59</v>
      </c>
      <c r="G34" s="33">
        <v>5.99</v>
      </c>
      <c r="H34" s="33">
        <v>5.42</v>
      </c>
      <c r="I34" s="33">
        <v>4.88</v>
      </c>
      <c r="J34" s="34">
        <v>4.37</v>
      </c>
      <c r="K34" s="22"/>
      <c r="L34" s="22"/>
      <c r="M34" s="22"/>
      <c r="N34" s="22"/>
      <c r="O34" s="22"/>
      <c r="P34" s="22"/>
    </row>
    <row r="35" spans="1:16" ht="39" customHeight="1" x14ac:dyDescent="0.2">
      <c r="A35" s="22"/>
      <c r="B35" s="35"/>
      <c r="C35" s="1200" t="s">
        <v>568</v>
      </c>
      <c r="D35" s="1201"/>
      <c r="E35" s="1202"/>
      <c r="F35" s="36">
        <v>2.74</v>
      </c>
      <c r="G35" s="37">
        <v>2.64</v>
      </c>
      <c r="H35" s="37">
        <v>2.56</v>
      </c>
      <c r="I35" s="37">
        <v>1.97</v>
      </c>
      <c r="J35" s="38">
        <v>1.85</v>
      </c>
      <c r="K35" s="22"/>
      <c r="L35" s="22"/>
      <c r="M35" s="22"/>
      <c r="N35" s="22"/>
      <c r="O35" s="22"/>
      <c r="P35" s="22"/>
    </row>
    <row r="36" spans="1:16" ht="39" customHeight="1" x14ac:dyDescent="0.2">
      <c r="A36" s="22"/>
      <c r="B36" s="35"/>
      <c r="C36" s="1200" t="s">
        <v>569</v>
      </c>
      <c r="D36" s="1201"/>
      <c r="E36" s="1202"/>
      <c r="F36" s="36">
        <v>0.49</v>
      </c>
      <c r="G36" s="37">
        <v>0.79</v>
      </c>
      <c r="H36" s="37">
        <v>1.28</v>
      </c>
      <c r="I36" s="37">
        <v>1.06</v>
      </c>
      <c r="J36" s="38">
        <v>1.33</v>
      </c>
      <c r="K36" s="22"/>
      <c r="L36" s="22"/>
      <c r="M36" s="22"/>
      <c r="N36" s="22"/>
      <c r="O36" s="22"/>
      <c r="P36" s="22"/>
    </row>
    <row r="37" spans="1:16" ht="39" customHeight="1" x14ac:dyDescent="0.2">
      <c r="A37" s="22"/>
      <c r="B37" s="35"/>
      <c r="C37" s="1200" t="s">
        <v>570</v>
      </c>
      <c r="D37" s="1201"/>
      <c r="E37" s="1202"/>
      <c r="F37" s="36">
        <v>2.36</v>
      </c>
      <c r="G37" s="37">
        <v>2.09</v>
      </c>
      <c r="H37" s="37">
        <v>0.93</v>
      </c>
      <c r="I37" s="37">
        <v>1.27</v>
      </c>
      <c r="J37" s="38">
        <v>0.49</v>
      </c>
      <c r="K37" s="22"/>
      <c r="L37" s="22"/>
      <c r="M37" s="22"/>
      <c r="N37" s="22"/>
      <c r="O37" s="22"/>
      <c r="P37" s="22"/>
    </row>
    <row r="38" spans="1:16" ht="39" customHeight="1" x14ac:dyDescent="0.2">
      <c r="A38" s="22"/>
      <c r="B38" s="35"/>
      <c r="C38" s="1200" t="s">
        <v>571</v>
      </c>
      <c r="D38" s="1201"/>
      <c r="E38" s="1202"/>
      <c r="F38" s="36">
        <v>0.57999999999999996</v>
      </c>
      <c r="G38" s="37">
        <v>0.51</v>
      </c>
      <c r="H38" s="37">
        <v>0.57999999999999996</v>
      </c>
      <c r="I38" s="37">
        <v>0.15</v>
      </c>
      <c r="J38" s="38">
        <v>0.33</v>
      </c>
      <c r="K38" s="22"/>
      <c r="L38" s="22"/>
      <c r="M38" s="22"/>
      <c r="N38" s="22"/>
      <c r="O38" s="22"/>
      <c r="P38" s="22"/>
    </row>
    <row r="39" spans="1:16" ht="39" customHeight="1" x14ac:dyDescent="0.2">
      <c r="A39" s="22"/>
      <c r="B39" s="35"/>
      <c r="C39" s="1200" t="s">
        <v>572</v>
      </c>
      <c r="D39" s="1201"/>
      <c r="E39" s="1202"/>
      <c r="F39" s="36">
        <v>0.01</v>
      </c>
      <c r="G39" s="37">
        <v>0.01</v>
      </c>
      <c r="H39" s="37">
        <v>0.01</v>
      </c>
      <c r="I39" s="37">
        <v>0.01</v>
      </c>
      <c r="J39" s="38">
        <v>0.01</v>
      </c>
      <c r="K39" s="22"/>
      <c r="L39" s="22"/>
      <c r="M39" s="22"/>
      <c r="N39" s="22"/>
      <c r="O39" s="22"/>
      <c r="P39" s="22"/>
    </row>
    <row r="40" spans="1:16" ht="39" customHeight="1" x14ac:dyDescent="0.2">
      <c r="A40" s="22"/>
      <c r="B40" s="35"/>
      <c r="C40" s="1200" t="s">
        <v>573</v>
      </c>
      <c r="D40" s="1201"/>
      <c r="E40" s="1202"/>
      <c r="F40" s="36">
        <v>0.62</v>
      </c>
      <c r="G40" s="37">
        <v>0.57999999999999996</v>
      </c>
      <c r="H40" s="37">
        <v>0.38</v>
      </c>
      <c r="I40" s="37">
        <v>0.68</v>
      </c>
      <c r="J40" s="38">
        <v>0.01</v>
      </c>
      <c r="K40" s="22"/>
      <c r="L40" s="22"/>
      <c r="M40" s="22"/>
      <c r="N40" s="22"/>
      <c r="O40" s="22"/>
      <c r="P40" s="22"/>
    </row>
    <row r="41" spans="1:16" ht="39" customHeight="1" x14ac:dyDescent="0.2">
      <c r="A41" s="22"/>
      <c r="B41" s="35"/>
      <c r="C41" s="1200" t="s">
        <v>574</v>
      </c>
      <c r="D41" s="1201"/>
      <c r="E41" s="1202"/>
      <c r="F41" s="36">
        <v>0</v>
      </c>
      <c r="G41" s="37">
        <v>0</v>
      </c>
      <c r="H41" s="37">
        <v>0</v>
      </c>
      <c r="I41" s="37">
        <v>0</v>
      </c>
      <c r="J41" s="38">
        <v>0</v>
      </c>
      <c r="K41" s="22"/>
      <c r="L41" s="22"/>
      <c r="M41" s="22"/>
      <c r="N41" s="22"/>
      <c r="O41" s="22"/>
      <c r="P41" s="22"/>
    </row>
    <row r="42" spans="1:16" ht="39" customHeight="1" x14ac:dyDescent="0.2">
      <c r="A42" s="22"/>
      <c r="B42" s="39"/>
      <c r="C42" s="1200" t="s">
        <v>575</v>
      </c>
      <c r="D42" s="1201"/>
      <c r="E42" s="1202"/>
      <c r="F42" s="36" t="s">
        <v>517</v>
      </c>
      <c r="G42" s="37" t="s">
        <v>517</v>
      </c>
      <c r="H42" s="37" t="s">
        <v>517</v>
      </c>
      <c r="I42" s="37" t="s">
        <v>517</v>
      </c>
      <c r="J42" s="38" t="s">
        <v>517</v>
      </c>
      <c r="K42" s="22"/>
      <c r="L42" s="22"/>
      <c r="M42" s="22"/>
      <c r="N42" s="22"/>
      <c r="O42" s="22"/>
      <c r="P42" s="22"/>
    </row>
    <row r="43" spans="1:16" ht="39" customHeight="1" thickBot="1" x14ac:dyDescent="0.25">
      <c r="A43" s="22"/>
      <c r="B43" s="40"/>
      <c r="C43" s="1203" t="s">
        <v>576</v>
      </c>
      <c r="D43" s="1204"/>
      <c r="E43" s="1205"/>
      <c r="F43" s="41">
        <v>0</v>
      </c>
      <c r="G43" s="42">
        <v>0</v>
      </c>
      <c r="H43" s="42">
        <v>0</v>
      </c>
      <c r="I43" s="42">
        <v>0</v>
      </c>
      <c r="J43" s="43">
        <v>0</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gBFoL98rz2b53VtXorECW2jL/ZMuZyeJnl5BqYypkYxYbJsE1JNt+mA7Qm6Gpbx12/wxv5hACgTLq4E661Msg==" saltValue="J0Cq5ecsoq0cPGSRrIxG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08" t="s">
        <v>10</v>
      </c>
      <c r="C45" s="1209"/>
      <c r="D45" s="58"/>
      <c r="E45" s="1214" t="s">
        <v>11</v>
      </c>
      <c r="F45" s="1214"/>
      <c r="G45" s="1214"/>
      <c r="H45" s="1214"/>
      <c r="I45" s="1214"/>
      <c r="J45" s="1215"/>
      <c r="K45" s="59">
        <v>44301</v>
      </c>
      <c r="L45" s="60">
        <v>42269</v>
      </c>
      <c r="M45" s="60">
        <v>45011</v>
      </c>
      <c r="N45" s="60">
        <v>46705</v>
      </c>
      <c r="O45" s="61">
        <v>47554</v>
      </c>
      <c r="P45" s="48"/>
      <c r="Q45" s="48"/>
      <c r="R45" s="48"/>
      <c r="S45" s="48"/>
      <c r="T45" s="48"/>
      <c r="U45" s="48"/>
    </row>
    <row r="46" spans="1:21" ht="30.75" customHeight="1" x14ac:dyDescent="0.2">
      <c r="A46" s="48"/>
      <c r="B46" s="1210"/>
      <c r="C46" s="1211"/>
      <c r="D46" s="62"/>
      <c r="E46" s="1216" t="s">
        <v>12</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2">
      <c r="A47" s="48"/>
      <c r="B47" s="1210"/>
      <c r="C47" s="1211"/>
      <c r="D47" s="62"/>
      <c r="E47" s="1216" t="s">
        <v>13</v>
      </c>
      <c r="F47" s="1216"/>
      <c r="G47" s="1216"/>
      <c r="H47" s="1216"/>
      <c r="I47" s="1216"/>
      <c r="J47" s="1217"/>
      <c r="K47" s="63">
        <v>3333</v>
      </c>
      <c r="L47" s="64">
        <v>3333</v>
      </c>
      <c r="M47" s="64">
        <v>3333</v>
      </c>
      <c r="N47" s="64">
        <v>3333</v>
      </c>
      <c r="O47" s="65">
        <v>3333</v>
      </c>
      <c r="P47" s="48"/>
      <c r="Q47" s="48"/>
      <c r="R47" s="48"/>
      <c r="S47" s="48"/>
      <c r="T47" s="48"/>
      <c r="U47" s="48"/>
    </row>
    <row r="48" spans="1:21" ht="30.75" customHeight="1" x14ac:dyDescent="0.2">
      <c r="A48" s="48"/>
      <c r="B48" s="1210"/>
      <c r="C48" s="1211"/>
      <c r="D48" s="62"/>
      <c r="E48" s="1216" t="s">
        <v>14</v>
      </c>
      <c r="F48" s="1216"/>
      <c r="G48" s="1216"/>
      <c r="H48" s="1216"/>
      <c r="I48" s="1216"/>
      <c r="J48" s="1217"/>
      <c r="K48" s="63">
        <v>5417</v>
      </c>
      <c r="L48" s="64">
        <v>5552</v>
      </c>
      <c r="M48" s="64">
        <v>5489</v>
      </c>
      <c r="N48" s="64">
        <v>4720</v>
      </c>
      <c r="O48" s="65">
        <v>5033</v>
      </c>
      <c r="P48" s="48"/>
      <c r="Q48" s="48"/>
      <c r="R48" s="48"/>
      <c r="S48" s="48"/>
      <c r="T48" s="48"/>
      <c r="U48" s="48"/>
    </row>
    <row r="49" spans="1:21" ht="30.75" customHeight="1" x14ac:dyDescent="0.2">
      <c r="A49" s="48"/>
      <c r="B49" s="1210"/>
      <c r="C49" s="1211"/>
      <c r="D49" s="62"/>
      <c r="E49" s="1216" t="s">
        <v>15</v>
      </c>
      <c r="F49" s="1216"/>
      <c r="G49" s="1216"/>
      <c r="H49" s="1216"/>
      <c r="I49" s="1216"/>
      <c r="J49" s="1217"/>
      <c r="K49" s="63" t="s">
        <v>517</v>
      </c>
      <c r="L49" s="64" t="s">
        <v>517</v>
      </c>
      <c r="M49" s="64" t="s">
        <v>517</v>
      </c>
      <c r="N49" s="64" t="s">
        <v>517</v>
      </c>
      <c r="O49" s="65" t="s">
        <v>517</v>
      </c>
      <c r="P49" s="48"/>
      <c r="Q49" s="48"/>
      <c r="R49" s="48"/>
      <c r="S49" s="48"/>
      <c r="T49" s="48"/>
      <c r="U49" s="48"/>
    </row>
    <row r="50" spans="1:21" ht="30.75" customHeight="1" x14ac:dyDescent="0.2">
      <c r="A50" s="48"/>
      <c r="B50" s="1210"/>
      <c r="C50" s="1211"/>
      <c r="D50" s="62"/>
      <c r="E50" s="1216" t="s">
        <v>16</v>
      </c>
      <c r="F50" s="1216"/>
      <c r="G50" s="1216"/>
      <c r="H50" s="1216"/>
      <c r="I50" s="1216"/>
      <c r="J50" s="1217"/>
      <c r="K50" s="63">
        <v>1760</v>
      </c>
      <c r="L50" s="64">
        <v>352</v>
      </c>
      <c r="M50" s="64">
        <v>355</v>
      </c>
      <c r="N50" s="64">
        <v>356</v>
      </c>
      <c r="O50" s="65">
        <v>366</v>
      </c>
      <c r="P50" s="48"/>
      <c r="Q50" s="48"/>
      <c r="R50" s="48"/>
      <c r="S50" s="48"/>
      <c r="T50" s="48"/>
      <c r="U50" s="48"/>
    </row>
    <row r="51" spans="1:21" ht="30.75" customHeight="1" x14ac:dyDescent="0.2">
      <c r="A51" s="48"/>
      <c r="B51" s="1212"/>
      <c r="C51" s="1213"/>
      <c r="D51" s="66"/>
      <c r="E51" s="1216" t="s">
        <v>17</v>
      </c>
      <c r="F51" s="1216"/>
      <c r="G51" s="1216"/>
      <c r="H51" s="1216"/>
      <c r="I51" s="1216"/>
      <c r="J51" s="1217"/>
      <c r="K51" s="63" t="s">
        <v>517</v>
      </c>
      <c r="L51" s="64" t="s">
        <v>517</v>
      </c>
      <c r="M51" s="64" t="s">
        <v>517</v>
      </c>
      <c r="N51" s="64" t="s">
        <v>517</v>
      </c>
      <c r="O51" s="65" t="s">
        <v>517</v>
      </c>
      <c r="P51" s="48"/>
      <c r="Q51" s="48"/>
      <c r="R51" s="48"/>
      <c r="S51" s="48"/>
      <c r="T51" s="48"/>
      <c r="U51" s="48"/>
    </row>
    <row r="52" spans="1:21" ht="30.75" customHeight="1" x14ac:dyDescent="0.2">
      <c r="A52" s="48"/>
      <c r="B52" s="1218" t="s">
        <v>18</v>
      </c>
      <c r="C52" s="1219"/>
      <c r="D52" s="66"/>
      <c r="E52" s="1216" t="s">
        <v>19</v>
      </c>
      <c r="F52" s="1216"/>
      <c r="G52" s="1216"/>
      <c r="H52" s="1216"/>
      <c r="I52" s="1216"/>
      <c r="J52" s="1217"/>
      <c r="K52" s="63">
        <v>44595</v>
      </c>
      <c r="L52" s="64">
        <v>40416</v>
      </c>
      <c r="M52" s="64">
        <v>42135</v>
      </c>
      <c r="N52" s="64">
        <v>41772</v>
      </c>
      <c r="O52" s="65">
        <v>42794</v>
      </c>
      <c r="P52" s="48"/>
      <c r="Q52" s="48"/>
      <c r="R52" s="48"/>
      <c r="S52" s="48"/>
      <c r="T52" s="48"/>
      <c r="U52" s="48"/>
    </row>
    <row r="53" spans="1:21" ht="30.75" customHeight="1" thickBot="1" x14ac:dyDescent="0.25">
      <c r="A53" s="48"/>
      <c r="B53" s="1220" t="s">
        <v>20</v>
      </c>
      <c r="C53" s="1221"/>
      <c r="D53" s="67"/>
      <c r="E53" s="1222" t="s">
        <v>21</v>
      </c>
      <c r="F53" s="1222"/>
      <c r="G53" s="1222"/>
      <c r="H53" s="1222"/>
      <c r="I53" s="1222"/>
      <c r="J53" s="1223"/>
      <c r="K53" s="68">
        <v>10216</v>
      </c>
      <c r="L53" s="69">
        <v>11090</v>
      </c>
      <c r="M53" s="69">
        <v>12053</v>
      </c>
      <c r="N53" s="69">
        <v>13342</v>
      </c>
      <c r="O53" s="70">
        <v>13492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2">
      <c r="B57" s="1224" t="s">
        <v>24</v>
      </c>
      <c r="C57" s="1225"/>
      <c r="D57" s="1228" t="s">
        <v>25</v>
      </c>
      <c r="E57" s="1229"/>
      <c r="F57" s="1229"/>
      <c r="G57" s="1229"/>
      <c r="H57" s="1229"/>
      <c r="I57" s="1229"/>
      <c r="J57" s="1230"/>
      <c r="K57" s="82">
        <v>16800</v>
      </c>
      <c r="L57" s="83">
        <v>16800</v>
      </c>
      <c r="M57" s="83">
        <v>16800</v>
      </c>
      <c r="N57" s="83">
        <v>16800</v>
      </c>
      <c r="O57" s="84">
        <v>16800</v>
      </c>
    </row>
    <row r="58" spans="1:21" ht="31.5" customHeight="1" thickBot="1" x14ac:dyDescent="0.25">
      <c r="B58" s="1226"/>
      <c r="C58" s="1227"/>
      <c r="D58" s="1231" t="s">
        <v>26</v>
      </c>
      <c r="E58" s="1232"/>
      <c r="F58" s="1232"/>
      <c r="G58" s="1232"/>
      <c r="H58" s="1232"/>
      <c r="I58" s="1232"/>
      <c r="J58" s="1233"/>
      <c r="K58" s="85">
        <v>15000</v>
      </c>
      <c r="L58" s="86">
        <v>15000</v>
      </c>
      <c r="M58" s="86">
        <v>15000</v>
      </c>
      <c r="N58" s="86">
        <v>15000</v>
      </c>
      <c r="O58" s="87">
        <v>15000</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NlAIW06R4YLonm4ygED+eOsVKqhLBysqbnE5soVF3yZ0tt2pRmPnV1Mk6XmPosBRss1B1VKClq5DZOfKT4C5g==" saltValue="q/wRrce6kW1NcCPSKRDO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560</v>
      </c>
      <c r="J40" s="99" t="s">
        <v>561</v>
      </c>
      <c r="K40" s="99" t="s">
        <v>562</v>
      </c>
      <c r="L40" s="99" t="s">
        <v>563</v>
      </c>
      <c r="M40" s="100" t="s">
        <v>564</v>
      </c>
    </row>
    <row r="41" spans="2:13" ht="27.75" customHeight="1" x14ac:dyDescent="0.2">
      <c r="B41" s="1234" t="s">
        <v>29</v>
      </c>
      <c r="C41" s="1235"/>
      <c r="D41" s="101"/>
      <c r="E41" s="1240" t="s">
        <v>30</v>
      </c>
      <c r="F41" s="1240"/>
      <c r="G41" s="1240"/>
      <c r="H41" s="1241"/>
      <c r="I41" s="102">
        <v>449470</v>
      </c>
      <c r="J41" s="103">
        <v>449515</v>
      </c>
      <c r="K41" s="103">
        <v>446961</v>
      </c>
      <c r="L41" s="103">
        <v>461232</v>
      </c>
      <c r="M41" s="104">
        <v>471864</v>
      </c>
    </row>
    <row r="42" spans="2:13" ht="27.75" customHeight="1" x14ac:dyDescent="0.2">
      <c r="B42" s="1236"/>
      <c r="C42" s="1237"/>
      <c r="D42" s="105"/>
      <c r="E42" s="1242" t="s">
        <v>31</v>
      </c>
      <c r="F42" s="1242"/>
      <c r="G42" s="1242"/>
      <c r="H42" s="1243"/>
      <c r="I42" s="106">
        <v>2492</v>
      </c>
      <c r="J42" s="107">
        <v>2204</v>
      </c>
      <c r="K42" s="107">
        <v>1910</v>
      </c>
      <c r="L42" s="107">
        <v>1608</v>
      </c>
      <c r="M42" s="108">
        <v>5112</v>
      </c>
    </row>
    <row r="43" spans="2:13" ht="27.75" customHeight="1" x14ac:dyDescent="0.2">
      <c r="B43" s="1236"/>
      <c r="C43" s="1237"/>
      <c r="D43" s="105"/>
      <c r="E43" s="1242" t="s">
        <v>32</v>
      </c>
      <c r="F43" s="1242"/>
      <c r="G43" s="1242"/>
      <c r="H43" s="1243"/>
      <c r="I43" s="106">
        <v>69243</v>
      </c>
      <c r="J43" s="107">
        <v>63269</v>
      </c>
      <c r="K43" s="107">
        <v>57595</v>
      </c>
      <c r="L43" s="107">
        <v>59105</v>
      </c>
      <c r="M43" s="108">
        <v>60801</v>
      </c>
    </row>
    <row r="44" spans="2:13" ht="27.75" customHeight="1" x14ac:dyDescent="0.2">
      <c r="B44" s="1236"/>
      <c r="C44" s="1237"/>
      <c r="D44" s="105"/>
      <c r="E44" s="1242" t="s">
        <v>33</v>
      </c>
      <c r="F44" s="1242"/>
      <c r="G44" s="1242"/>
      <c r="H44" s="1243"/>
      <c r="I44" s="106" t="s">
        <v>517</v>
      </c>
      <c r="J44" s="107" t="s">
        <v>517</v>
      </c>
      <c r="K44" s="107" t="s">
        <v>517</v>
      </c>
      <c r="L44" s="107" t="s">
        <v>517</v>
      </c>
      <c r="M44" s="108" t="s">
        <v>517</v>
      </c>
    </row>
    <row r="45" spans="2:13" ht="27.75" customHeight="1" x14ac:dyDescent="0.2">
      <c r="B45" s="1236"/>
      <c r="C45" s="1237"/>
      <c r="D45" s="105"/>
      <c r="E45" s="1242" t="s">
        <v>34</v>
      </c>
      <c r="F45" s="1242"/>
      <c r="G45" s="1242"/>
      <c r="H45" s="1243"/>
      <c r="I45" s="106">
        <v>55993</v>
      </c>
      <c r="J45" s="107">
        <v>49885</v>
      </c>
      <c r="K45" s="107">
        <v>52828</v>
      </c>
      <c r="L45" s="107">
        <v>77602</v>
      </c>
      <c r="M45" s="108">
        <v>74885</v>
      </c>
    </row>
    <row r="46" spans="2:13" ht="27.75" customHeight="1" x14ac:dyDescent="0.2">
      <c r="B46" s="1236"/>
      <c r="C46" s="1237"/>
      <c r="D46" s="109"/>
      <c r="E46" s="1242" t="s">
        <v>35</v>
      </c>
      <c r="F46" s="1242"/>
      <c r="G46" s="1242"/>
      <c r="H46" s="1243"/>
      <c r="I46" s="106">
        <v>184</v>
      </c>
      <c r="J46" s="107">
        <v>64</v>
      </c>
      <c r="K46" s="107">
        <v>716</v>
      </c>
      <c r="L46" s="107">
        <v>637</v>
      </c>
      <c r="M46" s="108">
        <v>530</v>
      </c>
    </row>
    <row r="47" spans="2:13" ht="27.75" customHeight="1" x14ac:dyDescent="0.2">
      <c r="B47" s="1236"/>
      <c r="C47" s="1237"/>
      <c r="D47" s="110"/>
      <c r="E47" s="1244" t="s">
        <v>36</v>
      </c>
      <c r="F47" s="1245"/>
      <c r="G47" s="1245"/>
      <c r="H47" s="1246"/>
      <c r="I47" s="106" t="s">
        <v>517</v>
      </c>
      <c r="J47" s="107" t="s">
        <v>517</v>
      </c>
      <c r="K47" s="107" t="s">
        <v>517</v>
      </c>
      <c r="L47" s="107" t="s">
        <v>517</v>
      </c>
      <c r="M47" s="108" t="s">
        <v>517</v>
      </c>
    </row>
    <row r="48" spans="2:13" ht="27.75" customHeight="1" x14ac:dyDescent="0.2">
      <c r="B48" s="1236"/>
      <c r="C48" s="1237"/>
      <c r="D48" s="105"/>
      <c r="E48" s="1242" t="s">
        <v>37</v>
      </c>
      <c r="F48" s="1242"/>
      <c r="G48" s="1242"/>
      <c r="H48" s="1243"/>
      <c r="I48" s="106" t="s">
        <v>517</v>
      </c>
      <c r="J48" s="107" t="s">
        <v>517</v>
      </c>
      <c r="K48" s="107" t="s">
        <v>517</v>
      </c>
      <c r="L48" s="107" t="s">
        <v>517</v>
      </c>
      <c r="M48" s="108" t="s">
        <v>517</v>
      </c>
    </row>
    <row r="49" spans="2:13" ht="27.75" customHeight="1" x14ac:dyDescent="0.2">
      <c r="B49" s="1238"/>
      <c r="C49" s="1239"/>
      <c r="D49" s="105"/>
      <c r="E49" s="1242" t="s">
        <v>38</v>
      </c>
      <c r="F49" s="1242"/>
      <c r="G49" s="1242"/>
      <c r="H49" s="1243"/>
      <c r="I49" s="106" t="s">
        <v>517</v>
      </c>
      <c r="J49" s="107" t="s">
        <v>517</v>
      </c>
      <c r="K49" s="107" t="s">
        <v>517</v>
      </c>
      <c r="L49" s="107" t="s">
        <v>517</v>
      </c>
      <c r="M49" s="108" t="s">
        <v>517</v>
      </c>
    </row>
    <row r="50" spans="2:13" ht="27.75" customHeight="1" x14ac:dyDescent="0.2">
      <c r="B50" s="1247" t="s">
        <v>39</v>
      </c>
      <c r="C50" s="1248"/>
      <c r="D50" s="111"/>
      <c r="E50" s="1242" t="s">
        <v>40</v>
      </c>
      <c r="F50" s="1242"/>
      <c r="G50" s="1242"/>
      <c r="H50" s="1243"/>
      <c r="I50" s="106">
        <v>62999</v>
      </c>
      <c r="J50" s="107">
        <v>65962</v>
      </c>
      <c r="K50" s="107">
        <v>66613</v>
      </c>
      <c r="L50" s="107">
        <v>69129</v>
      </c>
      <c r="M50" s="108">
        <v>67555</v>
      </c>
    </row>
    <row r="51" spans="2:13" ht="27.75" customHeight="1" x14ac:dyDescent="0.2">
      <c r="B51" s="1236"/>
      <c r="C51" s="1237"/>
      <c r="D51" s="105"/>
      <c r="E51" s="1242" t="s">
        <v>41</v>
      </c>
      <c r="F51" s="1242"/>
      <c r="G51" s="1242"/>
      <c r="H51" s="1243"/>
      <c r="I51" s="106">
        <v>79344</v>
      </c>
      <c r="J51" s="107">
        <v>91113</v>
      </c>
      <c r="K51" s="107">
        <v>96979</v>
      </c>
      <c r="L51" s="107">
        <v>99629</v>
      </c>
      <c r="M51" s="108">
        <v>103898</v>
      </c>
    </row>
    <row r="52" spans="2:13" ht="27.75" customHeight="1" x14ac:dyDescent="0.2">
      <c r="B52" s="1238"/>
      <c r="C52" s="1239"/>
      <c r="D52" s="105"/>
      <c r="E52" s="1242" t="s">
        <v>42</v>
      </c>
      <c r="F52" s="1242"/>
      <c r="G52" s="1242"/>
      <c r="H52" s="1243"/>
      <c r="I52" s="106">
        <v>376363</v>
      </c>
      <c r="J52" s="107">
        <v>386272</v>
      </c>
      <c r="K52" s="107">
        <v>384048</v>
      </c>
      <c r="L52" s="107">
        <v>390685</v>
      </c>
      <c r="M52" s="108">
        <v>384431</v>
      </c>
    </row>
    <row r="53" spans="2:13" ht="27.75" customHeight="1" thickBot="1" x14ac:dyDescent="0.25">
      <c r="B53" s="1249" t="s">
        <v>43</v>
      </c>
      <c r="C53" s="1250"/>
      <c r="D53" s="112"/>
      <c r="E53" s="1251" t="s">
        <v>44</v>
      </c>
      <c r="F53" s="1251"/>
      <c r="G53" s="1251"/>
      <c r="H53" s="1252"/>
      <c r="I53" s="113">
        <v>58675</v>
      </c>
      <c r="J53" s="114">
        <v>21591</v>
      </c>
      <c r="K53" s="114">
        <v>12370</v>
      </c>
      <c r="L53" s="114">
        <v>40743</v>
      </c>
      <c r="M53" s="115">
        <v>57308</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UYnYPgdoP1jn0YWplps4P4F0UzjLApslPyJT/uNlo92XhCqCVfTKLAq74HIXn/1KGhPiUvCUUHFjFA0aJA+XQ==" saltValue="wDOeyNrMCUbaHkBtBjre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562</v>
      </c>
      <c r="G54" s="124" t="s">
        <v>563</v>
      </c>
      <c r="H54" s="125" t="s">
        <v>564</v>
      </c>
    </row>
    <row r="55" spans="2:8" ht="52.5" customHeight="1" x14ac:dyDescent="0.2">
      <c r="B55" s="126"/>
      <c r="C55" s="1261" t="s">
        <v>47</v>
      </c>
      <c r="D55" s="1261"/>
      <c r="E55" s="1262"/>
      <c r="F55" s="127">
        <v>18990</v>
      </c>
      <c r="G55" s="127">
        <v>18991</v>
      </c>
      <c r="H55" s="128">
        <v>22769</v>
      </c>
    </row>
    <row r="56" spans="2:8" ht="52.5" customHeight="1" x14ac:dyDescent="0.2">
      <c r="B56" s="129"/>
      <c r="C56" s="1263" t="s">
        <v>48</v>
      </c>
      <c r="D56" s="1263"/>
      <c r="E56" s="1264"/>
      <c r="F56" s="130">
        <v>6254</v>
      </c>
      <c r="G56" s="130">
        <v>7582</v>
      </c>
      <c r="H56" s="131">
        <v>4952</v>
      </c>
    </row>
    <row r="57" spans="2:8" ht="53.25" customHeight="1" x14ac:dyDescent="0.2">
      <c r="B57" s="129"/>
      <c r="C57" s="1265" t="s">
        <v>49</v>
      </c>
      <c r="D57" s="1265"/>
      <c r="E57" s="1266"/>
      <c r="F57" s="132">
        <v>19191</v>
      </c>
      <c r="G57" s="132">
        <v>19765</v>
      </c>
      <c r="H57" s="133">
        <v>18420</v>
      </c>
    </row>
    <row r="58" spans="2:8" ht="45.75" customHeight="1" x14ac:dyDescent="0.2">
      <c r="B58" s="134"/>
      <c r="C58" s="1253" t="s">
        <v>619</v>
      </c>
      <c r="D58" s="1254"/>
      <c r="E58" s="1255"/>
      <c r="F58" s="135">
        <v>7154</v>
      </c>
      <c r="G58" s="135">
        <v>7154</v>
      </c>
      <c r="H58" s="136">
        <v>5155</v>
      </c>
    </row>
    <row r="59" spans="2:8" ht="45.75" customHeight="1" x14ac:dyDescent="0.2">
      <c r="B59" s="134"/>
      <c r="C59" s="1253" t="s">
        <v>620</v>
      </c>
      <c r="D59" s="1254"/>
      <c r="E59" s="1255"/>
      <c r="F59" s="135">
        <v>3976</v>
      </c>
      <c r="G59" s="135">
        <v>4477</v>
      </c>
      <c r="H59" s="136">
        <v>4977</v>
      </c>
    </row>
    <row r="60" spans="2:8" ht="45.75" customHeight="1" x14ac:dyDescent="0.2">
      <c r="B60" s="134"/>
      <c r="C60" s="1253" t="s">
        <v>621</v>
      </c>
      <c r="D60" s="1254"/>
      <c r="E60" s="1255"/>
      <c r="F60" s="135">
        <v>4000</v>
      </c>
      <c r="G60" s="135">
        <v>4000</v>
      </c>
      <c r="H60" s="136">
        <v>4000</v>
      </c>
    </row>
    <row r="61" spans="2:8" ht="45.75" customHeight="1" x14ac:dyDescent="0.2">
      <c r="B61" s="134"/>
      <c r="C61" s="1253" t="s">
        <v>622</v>
      </c>
      <c r="D61" s="1254"/>
      <c r="E61" s="1255"/>
      <c r="F61" s="135">
        <v>3082</v>
      </c>
      <c r="G61" s="135">
        <v>3162</v>
      </c>
      <c r="H61" s="136">
        <v>3322</v>
      </c>
    </row>
    <row r="62" spans="2:8" ht="45.75" customHeight="1" thickBot="1" x14ac:dyDescent="0.25">
      <c r="B62" s="137"/>
      <c r="C62" s="1256" t="s">
        <v>623</v>
      </c>
      <c r="D62" s="1257"/>
      <c r="E62" s="1258"/>
      <c r="F62" s="138">
        <v>339</v>
      </c>
      <c r="G62" s="138">
        <v>332</v>
      </c>
      <c r="H62" s="139">
        <v>325</v>
      </c>
    </row>
    <row r="63" spans="2:8" ht="52.5" customHeight="1" thickBot="1" x14ac:dyDescent="0.25">
      <c r="B63" s="140"/>
      <c r="C63" s="1259" t="s">
        <v>50</v>
      </c>
      <c r="D63" s="1259"/>
      <c r="E63" s="1260"/>
      <c r="F63" s="141">
        <v>44435</v>
      </c>
      <c r="G63" s="141">
        <v>46338</v>
      </c>
      <c r="H63" s="142">
        <v>46141</v>
      </c>
    </row>
    <row r="64" spans="2:8" ht="15" customHeight="1" x14ac:dyDescent="0.2"/>
    <row r="65" ht="0" hidden="1" customHeight="1" x14ac:dyDescent="0.2"/>
    <row r="66" ht="0" hidden="1" customHeight="1" x14ac:dyDescent="0.2"/>
  </sheetData>
  <sheetProtection algorithmName="SHA-512" hashValue="Pu6vlzVX/C1YmY8mjgHNoPtUpaU7BV0OSMhXGk8AJqDDrTZR8B8GWyfFndER+yjFG1NKmyHZm5BESpwejCdmag==" saltValue="gVyLr7fjfNv7Z4FJLwmN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9" customWidth="1"/>
    <col min="2" max="107" width="2.453125" style="1269" customWidth="1"/>
    <col min="108" max="108" width="6.08984375" style="1277" customWidth="1"/>
    <col min="109" max="109" width="5.90625" style="1276" customWidth="1"/>
    <col min="110" max="110" width="19.08984375" style="1269" hidden="1"/>
    <col min="111" max="115" width="12.6328125" style="1269" hidden="1"/>
    <col min="116" max="349" width="8.6328125" style="1269" hidden="1"/>
    <col min="350" max="355" width="14.90625" style="1269" hidden="1"/>
    <col min="356" max="357" width="15.90625" style="1269" hidden="1"/>
    <col min="358" max="363" width="16.08984375" style="1269" hidden="1"/>
    <col min="364" max="364" width="6.08984375" style="1269" hidden="1"/>
    <col min="365" max="365" width="3" style="1269" hidden="1"/>
    <col min="366" max="605" width="8.6328125" style="1269" hidden="1"/>
    <col min="606" max="611" width="14.90625" style="1269" hidden="1"/>
    <col min="612" max="613" width="15.90625" style="1269" hidden="1"/>
    <col min="614" max="619" width="16.08984375" style="1269" hidden="1"/>
    <col min="620" max="620" width="6.08984375" style="1269" hidden="1"/>
    <col min="621" max="621" width="3" style="1269" hidden="1"/>
    <col min="622" max="861" width="8.6328125" style="1269" hidden="1"/>
    <col min="862" max="867" width="14.90625" style="1269" hidden="1"/>
    <col min="868" max="869" width="15.90625" style="1269" hidden="1"/>
    <col min="870" max="875" width="16.08984375" style="1269" hidden="1"/>
    <col min="876" max="876" width="6.08984375" style="1269" hidden="1"/>
    <col min="877" max="877" width="3" style="1269" hidden="1"/>
    <col min="878" max="1117" width="8.6328125" style="1269" hidden="1"/>
    <col min="1118" max="1123" width="14.90625" style="1269" hidden="1"/>
    <col min="1124" max="1125" width="15.90625" style="1269" hidden="1"/>
    <col min="1126" max="1131" width="16.08984375" style="1269" hidden="1"/>
    <col min="1132" max="1132" width="6.08984375" style="1269" hidden="1"/>
    <col min="1133" max="1133" width="3" style="1269" hidden="1"/>
    <col min="1134" max="1373" width="8.6328125" style="1269" hidden="1"/>
    <col min="1374" max="1379" width="14.90625" style="1269" hidden="1"/>
    <col min="1380" max="1381" width="15.90625" style="1269" hidden="1"/>
    <col min="1382" max="1387" width="16.08984375" style="1269" hidden="1"/>
    <col min="1388" max="1388" width="6.08984375" style="1269" hidden="1"/>
    <col min="1389" max="1389" width="3" style="1269" hidden="1"/>
    <col min="1390" max="1629" width="8.6328125" style="1269" hidden="1"/>
    <col min="1630" max="1635" width="14.90625" style="1269" hidden="1"/>
    <col min="1636" max="1637" width="15.90625" style="1269" hidden="1"/>
    <col min="1638" max="1643" width="16.08984375" style="1269" hidden="1"/>
    <col min="1644" max="1644" width="6.08984375" style="1269" hidden="1"/>
    <col min="1645" max="1645" width="3" style="1269" hidden="1"/>
    <col min="1646" max="1885" width="8.6328125" style="1269" hidden="1"/>
    <col min="1886" max="1891" width="14.90625" style="1269" hidden="1"/>
    <col min="1892" max="1893" width="15.90625" style="1269" hidden="1"/>
    <col min="1894" max="1899" width="16.08984375" style="1269" hidden="1"/>
    <col min="1900" max="1900" width="6.08984375" style="1269" hidden="1"/>
    <col min="1901" max="1901" width="3" style="1269" hidden="1"/>
    <col min="1902" max="2141" width="8.6328125" style="1269" hidden="1"/>
    <col min="2142" max="2147" width="14.90625" style="1269" hidden="1"/>
    <col min="2148" max="2149" width="15.90625" style="1269" hidden="1"/>
    <col min="2150" max="2155" width="16.08984375" style="1269" hidden="1"/>
    <col min="2156" max="2156" width="6.08984375" style="1269" hidden="1"/>
    <col min="2157" max="2157" width="3" style="1269" hidden="1"/>
    <col min="2158" max="2397" width="8.6328125" style="1269" hidden="1"/>
    <col min="2398" max="2403" width="14.90625" style="1269" hidden="1"/>
    <col min="2404" max="2405" width="15.90625" style="1269" hidden="1"/>
    <col min="2406" max="2411" width="16.08984375" style="1269" hidden="1"/>
    <col min="2412" max="2412" width="6.08984375" style="1269" hidden="1"/>
    <col min="2413" max="2413" width="3" style="1269" hidden="1"/>
    <col min="2414" max="2653" width="8.6328125" style="1269" hidden="1"/>
    <col min="2654" max="2659" width="14.90625" style="1269" hidden="1"/>
    <col min="2660" max="2661" width="15.90625" style="1269" hidden="1"/>
    <col min="2662" max="2667" width="16.08984375" style="1269" hidden="1"/>
    <col min="2668" max="2668" width="6.08984375" style="1269" hidden="1"/>
    <col min="2669" max="2669" width="3" style="1269" hidden="1"/>
    <col min="2670" max="2909" width="8.6328125" style="1269" hidden="1"/>
    <col min="2910" max="2915" width="14.90625" style="1269" hidden="1"/>
    <col min="2916" max="2917" width="15.90625" style="1269" hidden="1"/>
    <col min="2918" max="2923" width="16.08984375" style="1269" hidden="1"/>
    <col min="2924" max="2924" width="6.08984375" style="1269" hidden="1"/>
    <col min="2925" max="2925" width="3" style="1269" hidden="1"/>
    <col min="2926" max="3165" width="8.6328125" style="1269" hidden="1"/>
    <col min="3166" max="3171" width="14.90625" style="1269" hidden="1"/>
    <col min="3172" max="3173" width="15.90625" style="1269" hidden="1"/>
    <col min="3174" max="3179" width="16.08984375" style="1269" hidden="1"/>
    <col min="3180" max="3180" width="6.08984375" style="1269" hidden="1"/>
    <col min="3181" max="3181" width="3" style="1269" hidden="1"/>
    <col min="3182" max="3421" width="8.6328125" style="1269" hidden="1"/>
    <col min="3422" max="3427" width="14.90625" style="1269" hidden="1"/>
    <col min="3428" max="3429" width="15.90625" style="1269" hidden="1"/>
    <col min="3430" max="3435" width="16.08984375" style="1269" hidden="1"/>
    <col min="3436" max="3436" width="6.08984375" style="1269" hidden="1"/>
    <col min="3437" max="3437" width="3" style="1269" hidden="1"/>
    <col min="3438" max="3677" width="8.6328125" style="1269" hidden="1"/>
    <col min="3678" max="3683" width="14.90625" style="1269" hidden="1"/>
    <col min="3684" max="3685" width="15.90625" style="1269" hidden="1"/>
    <col min="3686" max="3691" width="16.08984375" style="1269" hidden="1"/>
    <col min="3692" max="3692" width="6.08984375" style="1269" hidden="1"/>
    <col min="3693" max="3693" width="3" style="1269" hidden="1"/>
    <col min="3694" max="3933" width="8.6328125" style="1269" hidden="1"/>
    <col min="3934" max="3939" width="14.90625" style="1269" hidden="1"/>
    <col min="3940" max="3941" width="15.90625" style="1269" hidden="1"/>
    <col min="3942" max="3947" width="16.08984375" style="1269" hidden="1"/>
    <col min="3948" max="3948" width="6.08984375" style="1269" hidden="1"/>
    <col min="3949" max="3949" width="3" style="1269" hidden="1"/>
    <col min="3950" max="4189" width="8.6328125" style="1269" hidden="1"/>
    <col min="4190" max="4195" width="14.90625" style="1269" hidden="1"/>
    <col min="4196" max="4197" width="15.90625" style="1269" hidden="1"/>
    <col min="4198" max="4203" width="16.08984375" style="1269" hidden="1"/>
    <col min="4204" max="4204" width="6.08984375" style="1269" hidden="1"/>
    <col min="4205" max="4205" width="3" style="1269" hidden="1"/>
    <col min="4206" max="4445" width="8.6328125" style="1269" hidden="1"/>
    <col min="4446" max="4451" width="14.90625" style="1269" hidden="1"/>
    <col min="4452" max="4453" width="15.90625" style="1269" hidden="1"/>
    <col min="4454" max="4459" width="16.08984375" style="1269" hidden="1"/>
    <col min="4460" max="4460" width="6.08984375" style="1269" hidden="1"/>
    <col min="4461" max="4461" width="3" style="1269" hidden="1"/>
    <col min="4462" max="4701" width="8.6328125" style="1269" hidden="1"/>
    <col min="4702" max="4707" width="14.90625" style="1269" hidden="1"/>
    <col min="4708" max="4709" width="15.90625" style="1269" hidden="1"/>
    <col min="4710" max="4715" width="16.08984375" style="1269" hidden="1"/>
    <col min="4716" max="4716" width="6.08984375" style="1269" hidden="1"/>
    <col min="4717" max="4717" width="3" style="1269" hidden="1"/>
    <col min="4718" max="4957" width="8.6328125" style="1269" hidden="1"/>
    <col min="4958" max="4963" width="14.90625" style="1269" hidden="1"/>
    <col min="4964" max="4965" width="15.90625" style="1269" hidden="1"/>
    <col min="4966" max="4971" width="16.08984375" style="1269" hidden="1"/>
    <col min="4972" max="4972" width="6.08984375" style="1269" hidden="1"/>
    <col min="4973" max="4973" width="3" style="1269" hidden="1"/>
    <col min="4974" max="5213" width="8.6328125" style="1269" hidden="1"/>
    <col min="5214" max="5219" width="14.90625" style="1269" hidden="1"/>
    <col min="5220" max="5221" width="15.90625" style="1269" hidden="1"/>
    <col min="5222" max="5227" width="16.08984375" style="1269" hidden="1"/>
    <col min="5228" max="5228" width="6.08984375" style="1269" hidden="1"/>
    <col min="5229" max="5229" width="3" style="1269" hidden="1"/>
    <col min="5230" max="5469" width="8.6328125" style="1269" hidden="1"/>
    <col min="5470" max="5475" width="14.90625" style="1269" hidden="1"/>
    <col min="5476" max="5477" width="15.90625" style="1269" hidden="1"/>
    <col min="5478" max="5483" width="16.08984375" style="1269" hidden="1"/>
    <col min="5484" max="5484" width="6.08984375" style="1269" hidden="1"/>
    <col min="5485" max="5485" width="3" style="1269" hidden="1"/>
    <col min="5486" max="5725" width="8.6328125" style="1269" hidden="1"/>
    <col min="5726" max="5731" width="14.90625" style="1269" hidden="1"/>
    <col min="5732" max="5733" width="15.90625" style="1269" hidden="1"/>
    <col min="5734" max="5739" width="16.08984375" style="1269" hidden="1"/>
    <col min="5740" max="5740" width="6.08984375" style="1269" hidden="1"/>
    <col min="5741" max="5741" width="3" style="1269" hidden="1"/>
    <col min="5742" max="5981" width="8.6328125" style="1269" hidden="1"/>
    <col min="5982" max="5987" width="14.90625" style="1269" hidden="1"/>
    <col min="5988" max="5989" width="15.90625" style="1269" hidden="1"/>
    <col min="5990" max="5995" width="16.08984375" style="1269" hidden="1"/>
    <col min="5996" max="5996" width="6.08984375" style="1269" hidden="1"/>
    <col min="5997" max="5997" width="3" style="1269" hidden="1"/>
    <col min="5998" max="6237" width="8.6328125" style="1269" hidden="1"/>
    <col min="6238" max="6243" width="14.90625" style="1269" hidden="1"/>
    <col min="6244" max="6245" width="15.90625" style="1269" hidden="1"/>
    <col min="6246" max="6251" width="16.08984375" style="1269" hidden="1"/>
    <col min="6252" max="6252" width="6.08984375" style="1269" hidden="1"/>
    <col min="6253" max="6253" width="3" style="1269" hidden="1"/>
    <col min="6254" max="6493" width="8.6328125" style="1269" hidden="1"/>
    <col min="6494" max="6499" width="14.90625" style="1269" hidden="1"/>
    <col min="6500" max="6501" width="15.90625" style="1269" hidden="1"/>
    <col min="6502" max="6507" width="16.08984375" style="1269" hidden="1"/>
    <col min="6508" max="6508" width="6.08984375" style="1269" hidden="1"/>
    <col min="6509" max="6509" width="3" style="1269" hidden="1"/>
    <col min="6510" max="6749" width="8.6328125" style="1269" hidden="1"/>
    <col min="6750" max="6755" width="14.90625" style="1269" hidden="1"/>
    <col min="6756" max="6757" width="15.90625" style="1269" hidden="1"/>
    <col min="6758" max="6763" width="16.08984375" style="1269" hidden="1"/>
    <col min="6764" max="6764" width="6.08984375" style="1269" hidden="1"/>
    <col min="6765" max="6765" width="3" style="1269" hidden="1"/>
    <col min="6766" max="7005" width="8.6328125" style="1269" hidden="1"/>
    <col min="7006" max="7011" width="14.90625" style="1269" hidden="1"/>
    <col min="7012" max="7013" width="15.90625" style="1269" hidden="1"/>
    <col min="7014" max="7019" width="16.08984375" style="1269" hidden="1"/>
    <col min="7020" max="7020" width="6.08984375" style="1269" hidden="1"/>
    <col min="7021" max="7021" width="3" style="1269" hidden="1"/>
    <col min="7022" max="7261" width="8.6328125" style="1269" hidden="1"/>
    <col min="7262" max="7267" width="14.90625" style="1269" hidden="1"/>
    <col min="7268" max="7269" width="15.90625" style="1269" hidden="1"/>
    <col min="7270" max="7275" width="16.08984375" style="1269" hidden="1"/>
    <col min="7276" max="7276" width="6.08984375" style="1269" hidden="1"/>
    <col min="7277" max="7277" width="3" style="1269" hidden="1"/>
    <col min="7278" max="7517" width="8.6328125" style="1269" hidden="1"/>
    <col min="7518" max="7523" width="14.90625" style="1269" hidden="1"/>
    <col min="7524" max="7525" width="15.90625" style="1269" hidden="1"/>
    <col min="7526" max="7531" width="16.08984375" style="1269" hidden="1"/>
    <col min="7532" max="7532" width="6.08984375" style="1269" hidden="1"/>
    <col min="7533" max="7533" width="3" style="1269" hidden="1"/>
    <col min="7534" max="7773" width="8.6328125" style="1269" hidden="1"/>
    <col min="7774" max="7779" width="14.90625" style="1269" hidden="1"/>
    <col min="7780" max="7781" width="15.90625" style="1269" hidden="1"/>
    <col min="7782" max="7787" width="16.08984375" style="1269" hidden="1"/>
    <col min="7788" max="7788" width="6.08984375" style="1269" hidden="1"/>
    <col min="7789" max="7789" width="3" style="1269" hidden="1"/>
    <col min="7790" max="8029" width="8.6328125" style="1269" hidden="1"/>
    <col min="8030" max="8035" width="14.90625" style="1269" hidden="1"/>
    <col min="8036" max="8037" width="15.90625" style="1269" hidden="1"/>
    <col min="8038" max="8043" width="16.08984375" style="1269" hidden="1"/>
    <col min="8044" max="8044" width="6.08984375" style="1269" hidden="1"/>
    <col min="8045" max="8045" width="3" style="1269" hidden="1"/>
    <col min="8046" max="8285" width="8.6328125" style="1269" hidden="1"/>
    <col min="8286" max="8291" width="14.90625" style="1269" hidden="1"/>
    <col min="8292" max="8293" width="15.90625" style="1269" hidden="1"/>
    <col min="8294" max="8299" width="16.08984375" style="1269" hidden="1"/>
    <col min="8300" max="8300" width="6.08984375" style="1269" hidden="1"/>
    <col min="8301" max="8301" width="3" style="1269" hidden="1"/>
    <col min="8302" max="8541" width="8.6328125" style="1269" hidden="1"/>
    <col min="8542" max="8547" width="14.90625" style="1269" hidden="1"/>
    <col min="8548" max="8549" width="15.90625" style="1269" hidden="1"/>
    <col min="8550" max="8555" width="16.08984375" style="1269" hidden="1"/>
    <col min="8556" max="8556" width="6.08984375" style="1269" hidden="1"/>
    <col min="8557" max="8557" width="3" style="1269" hidden="1"/>
    <col min="8558" max="8797" width="8.6328125" style="1269" hidden="1"/>
    <col min="8798" max="8803" width="14.90625" style="1269" hidden="1"/>
    <col min="8804" max="8805" width="15.90625" style="1269" hidden="1"/>
    <col min="8806" max="8811" width="16.08984375" style="1269" hidden="1"/>
    <col min="8812" max="8812" width="6.08984375" style="1269" hidden="1"/>
    <col min="8813" max="8813" width="3" style="1269" hidden="1"/>
    <col min="8814" max="9053" width="8.6328125" style="1269" hidden="1"/>
    <col min="9054" max="9059" width="14.90625" style="1269" hidden="1"/>
    <col min="9060" max="9061" width="15.90625" style="1269" hidden="1"/>
    <col min="9062" max="9067" width="16.08984375" style="1269" hidden="1"/>
    <col min="9068" max="9068" width="6.08984375" style="1269" hidden="1"/>
    <col min="9069" max="9069" width="3" style="1269" hidden="1"/>
    <col min="9070" max="9309" width="8.6328125" style="1269" hidden="1"/>
    <col min="9310" max="9315" width="14.90625" style="1269" hidden="1"/>
    <col min="9316" max="9317" width="15.90625" style="1269" hidden="1"/>
    <col min="9318" max="9323" width="16.08984375" style="1269" hidden="1"/>
    <col min="9324" max="9324" width="6.08984375" style="1269" hidden="1"/>
    <col min="9325" max="9325" width="3" style="1269" hidden="1"/>
    <col min="9326" max="9565" width="8.6328125" style="1269" hidden="1"/>
    <col min="9566" max="9571" width="14.90625" style="1269" hidden="1"/>
    <col min="9572" max="9573" width="15.90625" style="1269" hidden="1"/>
    <col min="9574" max="9579" width="16.08984375" style="1269" hidden="1"/>
    <col min="9580" max="9580" width="6.08984375" style="1269" hidden="1"/>
    <col min="9581" max="9581" width="3" style="1269" hidden="1"/>
    <col min="9582" max="9821" width="8.6328125" style="1269" hidden="1"/>
    <col min="9822" max="9827" width="14.90625" style="1269" hidden="1"/>
    <col min="9828" max="9829" width="15.90625" style="1269" hidden="1"/>
    <col min="9830" max="9835" width="16.08984375" style="1269" hidden="1"/>
    <col min="9836" max="9836" width="6.08984375" style="1269" hidden="1"/>
    <col min="9837" max="9837" width="3" style="1269" hidden="1"/>
    <col min="9838" max="10077" width="8.6328125" style="1269" hidden="1"/>
    <col min="10078" max="10083" width="14.90625" style="1269" hidden="1"/>
    <col min="10084" max="10085" width="15.90625" style="1269" hidden="1"/>
    <col min="10086" max="10091" width="16.08984375" style="1269" hidden="1"/>
    <col min="10092" max="10092" width="6.08984375" style="1269" hidden="1"/>
    <col min="10093" max="10093" width="3" style="1269" hidden="1"/>
    <col min="10094" max="10333" width="8.6328125" style="1269" hidden="1"/>
    <col min="10334" max="10339" width="14.90625" style="1269" hidden="1"/>
    <col min="10340" max="10341" width="15.90625" style="1269" hidden="1"/>
    <col min="10342" max="10347" width="16.08984375" style="1269" hidden="1"/>
    <col min="10348" max="10348" width="6.08984375" style="1269" hidden="1"/>
    <col min="10349" max="10349" width="3" style="1269" hidden="1"/>
    <col min="10350" max="10589" width="8.6328125" style="1269" hidden="1"/>
    <col min="10590" max="10595" width="14.90625" style="1269" hidden="1"/>
    <col min="10596" max="10597" width="15.90625" style="1269" hidden="1"/>
    <col min="10598" max="10603" width="16.08984375" style="1269" hidden="1"/>
    <col min="10604" max="10604" width="6.08984375" style="1269" hidden="1"/>
    <col min="10605" max="10605" width="3" style="1269" hidden="1"/>
    <col min="10606" max="10845" width="8.6328125" style="1269" hidden="1"/>
    <col min="10846" max="10851" width="14.90625" style="1269" hidden="1"/>
    <col min="10852" max="10853" width="15.90625" style="1269" hidden="1"/>
    <col min="10854" max="10859" width="16.08984375" style="1269" hidden="1"/>
    <col min="10860" max="10860" width="6.08984375" style="1269" hidden="1"/>
    <col min="10861" max="10861" width="3" style="1269" hidden="1"/>
    <col min="10862" max="11101" width="8.6328125" style="1269" hidden="1"/>
    <col min="11102" max="11107" width="14.90625" style="1269" hidden="1"/>
    <col min="11108" max="11109" width="15.90625" style="1269" hidden="1"/>
    <col min="11110" max="11115" width="16.08984375" style="1269" hidden="1"/>
    <col min="11116" max="11116" width="6.08984375" style="1269" hidden="1"/>
    <col min="11117" max="11117" width="3" style="1269" hidden="1"/>
    <col min="11118" max="11357" width="8.6328125" style="1269" hidden="1"/>
    <col min="11358" max="11363" width="14.90625" style="1269" hidden="1"/>
    <col min="11364" max="11365" width="15.90625" style="1269" hidden="1"/>
    <col min="11366" max="11371" width="16.08984375" style="1269" hidden="1"/>
    <col min="11372" max="11372" width="6.08984375" style="1269" hidden="1"/>
    <col min="11373" max="11373" width="3" style="1269" hidden="1"/>
    <col min="11374" max="11613" width="8.6328125" style="1269" hidden="1"/>
    <col min="11614" max="11619" width="14.90625" style="1269" hidden="1"/>
    <col min="11620" max="11621" width="15.90625" style="1269" hidden="1"/>
    <col min="11622" max="11627" width="16.08984375" style="1269" hidden="1"/>
    <col min="11628" max="11628" width="6.08984375" style="1269" hidden="1"/>
    <col min="11629" max="11629" width="3" style="1269" hidden="1"/>
    <col min="11630" max="11869" width="8.6328125" style="1269" hidden="1"/>
    <col min="11870" max="11875" width="14.90625" style="1269" hidden="1"/>
    <col min="11876" max="11877" width="15.90625" style="1269" hidden="1"/>
    <col min="11878" max="11883" width="16.08984375" style="1269" hidden="1"/>
    <col min="11884" max="11884" width="6.08984375" style="1269" hidden="1"/>
    <col min="11885" max="11885" width="3" style="1269" hidden="1"/>
    <col min="11886" max="12125" width="8.6328125" style="1269" hidden="1"/>
    <col min="12126" max="12131" width="14.90625" style="1269" hidden="1"/>
    <col min="12132" max="12133" width="15.90625" style="1269" hidden="1"/>
    <col min="12134" max="12139" width="16.08984375" style="1269" hidden="1"/>
    <col min="12140" max="12140" width="6.08984375" style="1269" hidden="1"/>
    <col min="12141" max="12141" width="3" style="1269" hidden="1"/>
    <col min="12142" max="12381" width="8.6328125" style="1269" hidden="1"/>
    <col min="12382" max="12387" width="14.90625" style="1269" hidden="1"/>
    <col min="12388" max="12389" width="15.90625" style="1269" hidden="1"/>
    <col min="12390" max="12395" width="16.08984375" style="1269" hidden="1"/>
    <col min="12396" max="12396" width="6.08984375" style="1269" hidden="1"/>
    <col min="12397" max="12397" width="3" style="1269" hidden="1"/>
    <col min="12398" max="12637" width="8.6328125" style="1269" hidden="1"/>
    <col min="12638" max="12643" width="14.90625" style="1269" hidden="1"/>
    <col min="12644" max="12645" width="15.90625" style="1269" hidden="1"/>
    <col min="12646" max="12651" width="16.08984375" style="1269" hidden="1"/>
    <col min="12652" max="12652" width="6.08984375" style="1269" hidden="1"/>
    <col min="12653" max="12653" width="3" style="1269" hidden="1"/>
    <col min="12654" max="12893" width="8.6328125" style="1269" hidden="1"/>
    <col min="12894" max="12899" width="14.90625" style="1269" hidden="1"/>
    <col min="12900" max="12901" width="15.90625" style="1269" hidden="1"/>
    <col min="12902" max="12907" width="16.08984375" style="1269" hidden="1"/>
    <col min="12908" max="12908" width="6.08984375" style="1269" hidden="1"/>
    <col min="12909" max="12909" width="3" style="1269" hidden="1"/>
    <col min="12910" max="13149" width="8.6328125" style="1269" hidden="1"/>
    <col min="13150" max="13155" width="14.90625" style="1269" hidden="1"/>
    <col min="13156" max="13157" width="15.90625" style="1269" hidden="1"/>
    <col min="13158" max="13163" width="16.08984375" style="1269" hidden="1"/>
    <col min="13164" max="13164" width="6.08984375" style="1269" hidden="1"/>
    <col min="13165" max="13165" width="3" style="1269" hidden="1"/>
    <col min="13166" max="13405" width="8.6328125" style="1269" hidden="1"/>
    <col min="13406" max="13411" width="14.90625" style="1269" hidden="1"/>
    <col min="13412" max="13413" width="15.90625" style="1269" hidden="1"/>
    <col min="13414" max="13419" width="16.08984375" style="1269" hidden="1"/>
    <col min="13420" max="13420" width="6.08984375" style="1269" hidden="1"/>
    <col min="13421" max="13421" width="3" style="1269" hidden="1"/>
    <col min="13422" max="13661" width="8.6328125" style="1269" hidden="1"/>
    <col min="13662" max="13667" width="14.90625" style="1269" hidden="1"/>
    <col min="13668" max="13669" width="15.90625" style="1269" hidden="1"/>
    <col min="13670" max="13675" width="16.08984375" style="1269" hidden="1"/>
    <col min="13676" max="13676" width="6.08984375" style="1269" hidden="1"/>
    <col min="13677" max="13677" width="3" style="1269" hidden="1"/>
    <col min="13678" max="13917" width="8.6328125" style="1269" hidden="1"/>
    <col min="13918" max="13923" width="14.90625" style="1269" hidden="1"/>
    <col min="13924" max="13925" width="15.90625" style="1269" hidden="1"/>
    <col min="13926" max="13931" width="16.08984375" style="1269" hidden="1"/>
    <col min="13932" max="13932" width="6.08984375" style="1269" hidden="1"/>
    <col min="13933" max="13933" width="3" style="1269" hidden="1"/>
    <col min="13934" max="14173" width="8.6328125" style="1269" hidden="1"/>
    <col min="14174" max="14179" width="14.90625" style="1269" hidden="1"/>
    <col min="14180" max="14181" width="15.90625" style="1269" hidden="1"/>
    <col min="14182" max="14187" width="16.08984375" style="1269" hidden="1"/>
    <col min="14188" max="14188" width="6.08984375" style="1269" hidden="1"/>
    <col min="14189" max="14189" width="3" style="1269" hidden="1"/>
    <col min="14190" max="14429" width="8.6328125" style="1269" hidden="1"/>
    <col min="14430" max="14435" width="14.90625" style="1269" hidden="1"/>
    <col min="14436" max="14437" width="15.90625" style="1269" hidden="1"/>
    <col min="14438" max="14443" width="16.08984375" style="1269" hidden="1"/>
    <col min="14444" max="14444" width="6.08984375" style="1269" hidden="1"/>
    <col min="14445" max="14445" width="3" style="1269" hidden="1"/>
    <col min="14446" max="14685" width="8.6328125" style="1269" hidden="1"/>
    <col min="14686" max="14691" width="14.90625" style="1269" hidden="1"/>
    <col min="14692" max="14693" width="15.90625" style="1269" hidden="1"/>
    <col min="14694" max="14699" width="16.08984375" style="1269" hidden="1"/>
    <col min="14700" max="14700" width="6.08984375" style="1269" hidden="1"/>
    <col min="14701" max="14701" width="3" style="1269" hidden="1"/>
    <col min="14702" max="14941" width="8.6328125" style="1269" hidden="1"/>
    <col min="14942" max="14947" width="14.90625" style="1269" hidden="1"/>
    <col min="14948" max="14949" width="15.90625" style="1269" hidden="1"/>
    <col min="14950" max="14955" width="16.08984375" style="1269" hidden="1"/>
    <col min="14956" max="14956" width="6.08984375" style="1269" hidden="1"/>
    <col min="14957" max="14957" width="3" style="1269" hidden="1"/>
    <col min="14958" max="15197" width="8.6328125" style="1269" hidden="1"/>
    <col min="15198" max="15203" width="14.90625" style="1269" hidden="1"/>
    <col min="15204" max="15205" width="15.90625" style="1269" hidden="1"/>
    <col min="15206" max="15211" width="16.08984375" style="1269" hidden="1"/>
    <col min="15212" max="15212" width="6.08984375" style="1269" hidden="1"/>
    <col min="15213" max="15213" width="3" style="1269" hidden="1"/>
    <col min="15214" max="15453" width="8.6328125" style="1269" hidden="1"/>
    <col min="15454" max="15459" width="14.90625" style="1269" hidden="1"/>
    <col min="15460" max="15461" width="15.90625" style="1269" hidden="1"/>
    <col min="15462" max="15467" width="16.08984375" style="1269" hidden="1"/>
    <col min="15468" max="15468" width="6.08984375" style="1269" hidden="1"/>
    <col min="15469" max="15469" width="3" style="1269" hidden="1"/>
    <col min="15470" max="15709" width="8.6328125" style="1269" hidden="1"/>
    <col min="15710" max="15715" width="14.90625" style="1269" hidden="1"/>
    <col min="15716" max="15717" width="15.90625" style="1269" hidden="1"/>
    <col min="15718" max="15723" width="16.08984375" style="1269" hidden="1"/>
    <col min="15724" max="15724" width="6.08984375" style="1269" hidden="1"/>
    <col min="15725" max="15725" width="3" style="1269" hidden="1"/>
    <col min="15726" max="15965" width="8.6328125" style="1269" hidden="1"/>
    <col min="15966" max="15971" width="14.90625" style="1269" hidden="1"/>
    <col min="15972" max="15973" width="15.90625" style="1269" hidden="1"/>
    <col min="15974" max="15979" width="16.08984375" style="1269" hidden="1"/>
    <col min="15980" max="15980" width="6.08984375" style="1269" hidden="1"/>
    <col min="15981" max="15981" width="3" style="1269" hidden="1"/>
    <col min="15982" max="16221" width="8.6328125" style="1269" hidden="1"/>
    <col min="16222" max="16227" width="14.90625" style="1269" hidden="1"/>
    <col min="16228" max="16229" width="15.90625" style="1269" hidden="1"/>
    <col min="16230" max="16235" width="16.08984375" style="1269" hidden="1"/>
    <col min="16236" max="16236" width="6.08984375" style="1269" hidden="1"/>
    <col min="16237" max="16237" width="3" style="1269" hidden="1"/>
    <col min="16238" max="16384" width="8.63281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624</v>
      </c>
    </row>
    <row r="11" spans="1:143" s="290" customFormat="1" ht="13"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624</v>
      </c>
    </row>
    <row r="13" spans="1:143" s="290" customFormat="1" ht="13"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9"/>
      <c r="DE19" s="1269"/>
    </row>
    <row r="20" spans="1:351" ht="13" x14ac:dyDescent="0.2">
      <c r="DD20" s="1269"/>
      <c r="DE20" s="1269"/>
    </row>
    <row r="21" spans="1:351" ht="16.5"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5" x14ac:dyDescent="0.2">
      <c r="B22" s="1276"/>
      <c r="MM22" s="1275"/>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 x14ac:dyDescent="0.2">
      <c r="B40" s="1281"/>
      <c r="DD40" s="1281"/>
      <c r="DE40" s="1269"/>
    </row>
    <row r="41" spans="2:109" ht="16.5" x14ac:dyDescent="0.2">
      <c r="B41" s="1282" t="s">
        <v>625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 x14ac:dyDescent="0.2">
      <c r="B42" s="1276"/>
      <c r="G42" s="1283"/>
      <c r="I42" s="1284"/>
      <c r="J42" s="1284"/>
      <c r="K42" s="1284"/>
      <c r="AM42" s="1283"/>
      <c r="AN42" s="1283" t="s">
        <v>626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627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 x14ac:dyDescent="0.2">
      <c r="B49" s="1276"/>
      <c r="AN49" s="1269" t="s">
        <v>628</v>
      </c>
    </row>
    <row r="50" spans="1:109" ht="13"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560</v>
      </c>
      <c r="BQ50" s="1301"/>
      <c r="BR50" s="1301"/>
      <c r="BS50" s="1301"/>
      <c r="BT50" s="1301"/>
      <c r="BU50" s="1301"/>
      <c r="BV50" s="1301"/>
      <c r="BW50" s="1301"/>
      <c r="BX50" s="1301" t="s">
        <v>561</v>
      </c>
      <c r="BY50" s="1301"/>
      <c r="BZ50" s="1301"/>
      <c r="CA50" s="1301"/>
      <c r="CB50" s="1301"/>
      <c r="CC50" s="1301"/>
      <c r="CD50" s="1301"/>
      <c r="CE50" s="1301"/>
      <c r="CF50" s="1301" t="s">
        <v>562</v>
      </c>
      <c r="CG50" s="1301"/>
      <c r="CH50" s="1301"/>
      <c r="CI50" s="1301"/>
      <c r="CJ50" s="1301"/>
      <c r="CK50" s="1301"/>
      <c r="CL50" s="1301"/>
      <c r="CM50" s="1301"/>
      <c r="CN50" s="1301" t="s">
        <v>563</v>
      </c>
      <c r="CO50" s="1301"/>
      <c r="CP50" s="1301"/>
      <c r="CQ50" s="1301"/>
      <c r="CR50" s="1301"/>
      <c r="CS50" s="1301"/>
      <c r="CT50" s="1301"/>
      <c r="CU50" s="1301"/>
      <c r="CV50" s="1301" t="s">
        <v>564</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629</v>
      </c>
      <c r="AO51" s="1305"/>
      <c r="AP51" s="1305"/>
      <c r="AQ51" s="1305"/>
      <c r="AR51" s="1305"/>
      <c r="AS51" s="1305"/>
      <c r="AT51" s="1305"/>
      <c r="AU51" s="1305"/>
      <c r="AV51" s="1305"/>
      <c r="AW51" s="1305"/>
      <c r="AX51" s="1305"/>
      <c r="AY51" s="1305"/>
      <c r="AZ51" s="1305"/>
      <c r="BA51" s="1305"/>
      <c r="BB51" s="1305" t="s">
        <v>630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9.6999999999999993</v>
      </c>
      <c r="BY51" s="1307"/>
      <c r="BZ51" s="1307"/>
      <c r="CA51" s="1307"/>
      <c r="CB51" s="1307"/>
      <c r="CC51" s="1307"/>
      <c r="CD51" s="1307"/>
      <c r="CE51" s="1307"/>
      <c r="CF51" s="1307">
        <v>5.4</v>
      </c>
      <c r="CG51" s="1307"/>
      <c r="CH51" s="1307"/>
      <c r="CI51" s="1307"/>
      <c r="CJ51" s="1307"/>
      <c r="CK51" s="1307"/>
      <c r="CL51" s="1307"/>
      <c r="CM51" s="1307"/>
      <c r="CN51" s="1307">
        <v>15.3</v>
      </c>
      <c r="CO51" s="1307"/>
      <c r="CP51" s="1307"/>
      <c r="CQ51" s="1307"/>
      <c r="CR51" s="1307"/>
      <c r="CS51" s="1307"/>
      <c r="CT51" s="1307"/>
      <c r="CU51" s="1307"/>
      <c r="CV51" s="1307">
        <v>21.2</v>
      </c>
      <c r="CW51" s="1307"/>
      <c r="CX51" s="1307"/>
      <c r="CY51" s="1307"/>
      <c r="CZ51" s="1307"/>
      <c r="DA51" s="1307"/>
      <c r="DB51" s="1307"/>
      <c r="DC51" s="1307"/>
    </row>
    <row r="52" spans="1:109" ht="13"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55.5</v>
      </c>
      <c r="BY53" s="1307"/>
      <c r="BZ53" s="1307"/>
      <c r="CA53" s="1307"/>
      <c r="CB53" s="1307"/>
      <c r="CC53" s="1307"/>
      <c r="CD53" s="1307"/>
      <c r="CE53" s="1307"/>
      <c r="CF53" s="1307">
        <v>57</v>
      </c>
      <c r="CG53" s="1307"/>
      <c r="CH53" s="1307"/>
      <c r="CI53" s="1307"/>
      <c r="CJ53" s="1307"/>
      <c r="CK53" s="1307"/>
      <c r="CL53" s="1307"/>
      <c r="CM53" s="1307"/>
      <c r="CN53" s="1307">
        <v>57.9</v>
      </c>
      <c r="CO53" s="1307"/>
      <c r="CP53" s="1307"/>
      <c r="CQ53" s="1307"/>
      <c r="CR53" s="1307"/>
      <c r="CS53" s="1307"/>
      <c r="CT53" s="1307"/>
      <c r="CU53" s="1307"/>
      <c r="CV53" s="1307">
        <v>58.2</v>
      </c>
      <c r="CW53" s="1307"/>
      <c r="CX53" s="1307"/>
      <c r="CY53" s="1307"/>
      <c r="CZ53" s="1307"/>
      <c r="DA53" s="1307"/>
      <c r="DB53" s="1307"/>
      <c r="DC53" s="1307"/>
    </row>
    <row r="54" spans="1:109" ht="13"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284"/>
      <c r="B55" s="1276"/>
      <c r="G55" s="1295"/>
      <c r="H55" s="1295"/>
      <c r="I55" s="1295"/>
      <c r="J55" s="1295"/>
      <c r="K55" s="1304"/>
      <c r="L55" s="1304"/>
      <c r="M55" s="1304"/>
      <c r="N55" s="1304"/>
      <c r="AN55" s="1301" t="s">
        <v>632</v>
      </c>
      <c r="AO55" s="1301"/>
      <c r="AP55" s="1301"/>
      <c r="AQ55" s="1301"/>
      <c r="AR55" s="1301"/>
      <c r="AS55" s="1301"/>
      <c r="AT55" s="1301"/>
      <c r="AU55" s="1301"/>
      <c r="AV55" s="1301"/>
      <c r="AW55" s="1301"/>
      <c r="AX55" s="1301"/>
      <c r="AY55" s="1301"/>
      <c r="AZ55" s="1301"/>
      <c r="BA55" s="1301"/>
      <c r="BB55" s="1305" t="s">
        <v>630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124.2</v>
      </c>
      <c r="BY55" s="1307"/>
      <c r="BZ55" s="1307"/>
      <c r="CA55" s="1307"/>
      <c r="CB55" s="1307"/>
      <c r="CC55" s="1307"/>
      <c r="CD55" s="1307"/>
      <c r="CE55" s="1307"/>
      <c r="CF55" s="1307">
        <v>115.7</v>
      </c>
      <c r="CG55" s="1307"/>
      <c r="CH55" s="1307"/>
      <c r="CI55" s="1307"/>
      <c r="CJ55" s="1307"/>
      <c r="CK55" s="1307"/>
      <c r="CL55" s="1307"/>
      <c r="CM55" s="1307"/>
      <c r="CN55" s="1307">
        <v>106</v>
      </c>
      <c r="CO55" s="1307"/>
      <c r="CP55" s="1307"/>
      <c r="CQ55" s="1307"/>
      <c r="CR55" s="1307"/>
      <c r="CS55" s="1307"/>
      <c r="CT55" s="1307"/>
      <c r="CU55" s="1307"/>
      <c r="CV55" s="1307">
        <v>97.6</v>
      </c>
      <c r="CW55" s="1307"/>
      <c r="CX55" s="1307"/>
      <c r="CY55" s="1307"/>
      <c r="CZ55" s="1307"/>
      <c r="DA55" s="1307"/>
      <c r="DB55" s="1307"/>
      <c r="DC55" s="1307"/>
    </row>
    <row r="56" spans="1:109" ht="13"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59.4</v>
      </c>
      <c r="BY57" s="1307"/>
      <c r="BZ57" s="1307"/>
      <c r="CA57" s="1307"/>
      <c r="CB57" s="1307"/>
      <c r="CC57" s="1307"/>
      <c r="CD57" s="1307"/>
      <c r="CE57" s="1307"/>
      <c r="CF57" s="1307">
        <v>61</v>
      </c>
      <c r="CG57" s="1307"/>
      <c r="CH57" s="1307"/>
      <c r="CI57" s="1307"/>
      <c r="CJ57" s="1307"/>
      <c r="CK57" s="1307"/>
      <c r="CL57" s="1307"/>
      <c r="CM57" s="1307"/>
      <c r="CN57" s="1307">
        <v>62</v>
      </c>
      <c r="CO57" s="1307"/>
      <c r="CP57" s="1307"/>
      <c r="CQ57" s="1307"/>
      <c r="CR57" s="1307"/>
      <c r="CS57" s="1307"/>
      <c r="CT57" s="1307"/>
      <c r="CU57" s="1307"/>
      <c r="CV57" s="1307">
        <v>62.8</v>
      </c>
      <c r="CW57" s="1307"/>
      <c r="CX57" s="1307"/>
      <c r="CY57" s="1307"/>
      <c r="CZ57" s="1307"/>
      <c r="DA57" s="1307"/>
      <c r="DB57" s="1307"/>
      <c r="DC57" s="1307"/>
      <c r="DD57" s="1310"/>
      <c r="DE57" s="1308"/>
    </row>
    <row r="58" spans="1:109" s="1284" customFormat="1" ht="13"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5" x14ac:dyDescent="0.2">
      <c r="B63" s="1316" t="s">
        <v>633</v>
      </c>
    </row>
    <row r="64" spans="1:109" ht="13" x14ac:dyDescent="0.2">
      <c r="B64" s="1276"/>
      <c r="G64" s="1283"/>
      <c r="I64" s="1317"/>
      <c r="J64" s="1317"/>
      <c r="K64" s="1317"/>
      <c r="L64" s="1317"/>
      <c r="M64" s="1317"/>
      <c r="N64" s="1318"/>
      <c r="AM64" s="1283"/>
      <c r="AN64" s="1283" t="s">
        <v>626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 x14ac:dyDescent="0.2">
      <c r="B65" s="1276"/>
      <c r="AN65" s="1285" t="s">
        <v>634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 x14ac:dyDescent="0.2">
      <c r="B71" s="1276"/>
      <c r="G71" s="1322"/>
      <c r="I71" s="1323"/>
      <c r="J71" s="1320"/>
      <c r="K71" s="1320"/>
      <c r="L71" s="1321"/>
      <c r="M71" s="1320"/>
      <c r="N71" s="1321"/>
      <c r="AM71" s="1322"/>
      <c r="AN71" s="1269" t="s">
        <v>628</v>
      </c>
    </row>
    <row r="72" spans="2:107" ht="13"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560</v>
      </c>
      <c r="BQ72" s="1301"/>
      <c r="BR72" s="1301"/>
      <c r="BS72" s="1301"/>
      <c r="BT72" s="1301"/>
      <c r="BU72" s="1301"/>
      <c r="BV72" s="1301"/>
      <c r="BW72" s="1301"/>
      <c r="BX72" s="1301" t="s">
        <v>561</v>
      </c>
      <c r="BY72" s="1301"/>
      <c r="BZ72" s="1301"/>
      <c r="CA72" s="1301"/>
      <c r="CB72" s="1301"/>
      <c r="CC72" s="1301"/>
      <c r="CD72" s="1301"/>
      <c r="CE72" s="1301"/>
      <c r="CF72" s="1301" t="s">
        <v>562</v>
      </c>
      <c r="CG72" s="1301"/>
      <c r="CH72" s="1301"/>
      <c r="CI72" s="1301"/>
      <c r="CJ72" s="1301"/>
      <c r="CK72" s="1301"/>
      <c r="CL72" s="1301"/>
      <c r="CM72" s="1301"/>
      <c r="CN72" s="1301" t="s">
        <v>563</v>
      </c>
      <c r="CO72" s="1301"/>
      <c r="CP72" s="1301"/>
      <c r="CQ72" s="1301"/>
      <c r="CR72" s="1301"/>
      <c r="CS72" s="1301"/>
      <c r="CT72" s="1301"/>
      <c r="CU72" s="1301"/>
      <c r="CV72" s="1301" t="s">
        <v>564</v>
      </c>
      <c r="CW72" s="1301"/>
      <c r="CX72" s="1301"/>
      <c r="CY72" s="1301"/>
      <c r="CZ72" s="1301"/>
      <c r="DA72" s="1301"/>
      <c r="DB72" s="1301"/>
      <c r="DC72" s="1301"/>
    </row>
    <row r="73" spans="2:107" ht="13" x14ac:dyDescent="0.2">
      <c r="B73" s="1276"/>
      <c r="G73" s="1302"/>
      <c r="H73" s="1302"/>
      <c r="I73" s="1302"/>
      <c r="J73" s="1302"/>
      <c r="K73" s="1324"/>
      <c r="L73" s="1324"/>
      <c r="M73" s="1324"/>
      <c r="N73" s="1324"/>
      <c r="AM73" s="1294"/>
      <c r="AN73" s="1305" t="s">
        <v>629</v>
      </c>
      <c r="AO73" s="1305"/>
      <c r="AP73" s="1305"/>
      <c r="AQ73" s="1305"/>
      <c r="AR73" s="1305"/>
      <c r="AS73" s="1305"/>
      <c r="AT73" s="1305"/>
      <c r="AU73" s="1305"/>
      <c r="AV73" s="1305"/>
      <c r="AW73" s="1305"/>
      <c r="AX73" s="1305"/>
      <c r="AY73" s="1305"/>
      <c r="AZ73" s="1305"/>
      <c r="BA73" s="1305"/>
      <c r="BB73" s="1305" t="s">
        <v>630</v>
      </c>
      <c r="BC73" s="1305"/>
      <c r="BD73" s="1305"/>
      <c r="BE73" s="1305"/>
      <c r="BF73" s="1305"/>
      <c r="BG73" s="1305"/>
      <c r="BH73" s="1305"/>
      <c r="BI73" s="1305"/>
      <c r="BJ73" s="1305"/>
      <c r="BK73" s="1305"/>
      <c r="BL73" s="1305"/>
      <c r="BM73" s="1305"/>
      <c r="BN73" s="1305"/>
      <c r="BO73" s="1305"/>
      <c r="BP73" s="1307">
        <v>26.9</v>
      </c>
      <c r="BQ73" s="1307"/>
      <c r="BR73" s="1307"/>
      <c r="BS73" s="1307"/>
      <c r="BT73" s="1307"/>
      <c r="BU73" s="1307"/>
      <c r="BV73" s="1307"/>
      <c r="BW73" s="1307"/>
      <c r="BX73" s="1307">
        <v>9.6999999999999993</v>
      </c>
      <c r="BY73" s="1307"/>
      <c r="BZ73" s="1307"/>
      <c r="CA73" s="1307"/>
      <c r="CB73" s="1307"/>
      <c r="CC73" s="1307"/>
      <c r="CD73" s="1307"/>
      <c r="CE73" s="1307"/>
      <c r="CF73" s="1307">
        <v>5.4</v>
      </c>
      <c r="CG73" s="1307"/>
      <c r="CH73" s="1307"/>
      <c r="CI73" s="1307"/>
      <c r="CJ73" s="1307"/>
      <c r="CK73" s="1307"/>
      <c r="CL73" s="1307"/>
      <c r="CM73" s="1307"/>
      <c r="CN73" s="1307">
        <v>15.3</v>
      </c>
      <c r="CO73" s="1307"/>
      <c r="CP73" s="1307"/>
      <c r="CQ73" s="1307"/>
      <c r="CR73" s="1307"/>
      <c r="CS73" s="1307"/>
      <c r="CT73" s="1307"/>
      <c r="CU73" s="1307"/>
      <c r="CV73" s="1307">
        <v>21.2</v>
      </c>
      <c r="CW73" s="1307"/>
      <c r="CX73" s="1307"/>
      <c r="CY73" s="1307"/>
      <c r="CZ73" s="1307"/>
      <c r="DA73" s="1307"/>
      <c r="DB73" s="1307"/>
      <c r="DC73" s="1307"/>
    </row>
    <row r="74" spans="2:107" ht="13"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635</v>
      </c>
      <c r="BC75" s="1305"/>
      <c r="BD75" s="1305"/>
      <c r="BE75" s="1305"/>
      <c r="BF75" s="1305"/>
      <c r="BG75" s="1305"/>
      <c r="BH75" s="1305"/>
      <c r="BI75" s="1305"/>
      <c r="BJ75" s="1305"/>
      <c r="BK75" s="1305"/>
      <c r="BL75" s="1305"/>
      <c r="BM75" s="1305"/>
      <c r="BN75" s="1305"/>
      <c r="BO75" s="1305"/>
      <c r="BP75" s="1307">
        <v>5.2</v>
      </c>
      <c r="BQ75" s="1307"/>
      <c r="BR75" s="1307"/>
      <c r="BS75" s="1307"/>
      <c r="BT75" s="1307"/>
      <c r="BU75" s="1307"/>
      <c r="BV75" s="1307"/>
      <c r="BW75" s="1307"/>
      <c r="BX75" s="1307">
        <v>5</v>
      </c>
      <c r="BY75" s="1307"/>
      <c r="BZ75" s="1307"/>
      <c r="CA75" s="1307"/>
      <c r="CB75" s="1307"/>
      <c r="CC75" s="1307"/>
      <c r="CD75" s="1307"/>
      <c r="CE75" s="1307"/>
      <c r="CF75" s="1307">
        <v>5</v>
      </c>
      <c r="CG75" s="1307"/>
      <c r="CH75" s="1307"/>
      <c r="CI75" s="1307"/>
      <c r="CJ75" s="1307"/>
      <c r="CK75" s="1307"/>
      <c r="CL75" s="1307"/>
      <c r="CM75" s="1307"/>
      <c r="CN75" s="1307">
        <v>5.0999999999999996</v>
      </c>
      <c r="CO75" s="1307"/>
      <c r="CP75" s="1307"/>
      <c r="CQ75" s="1307"/>
      <c r="CR75" s="1307"/>
      <c r="CS75" s="1307"/>
      <c r="CT75" s="1307"/>
      <c r="CU75" s="1307"/>
      <c r="CV75" s="1307">
        <v>5.0999999999999996</v>
      </c>
      <c r="CW75" s="1307"/>
      <c r="CX75" s="1307"/>
      <c r="CY75" s="1307"/>
      <c r="CZ75" s="1307"/>
      <c r="DA75" s="1307"/>
      <c r="DB75" s="1307"/>
      <c r="DC75" s="1307"/>
    </row>
    <row r="76" spans="2:107" ht="13"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276"/>
      <c r="G77" s="1295"/>
      <c r="H77" s="1295"/>
      <c r="I77" s="1295"/>
      <c r="J77" s="1295"/>
      <c r="K77" s="1324"/>
      <c r="L77" s="1324"/>
      <c r="M77" s="1324"/>
      <c r="N77" s="1324"/>
      <c r="AN77" s="1301" t="s">
        <v>632</v>
      </c>
      <c r="AO77" s="1301"/>
      <c r="AP77" s="1301"/>
      <c r="AQ77" s="1301"/>
      <c r="AR77" s="1301"/>
      <c r="AS77" s="1301"/>
      <c r="AT77" s="1301"/>
      <c r="AU77" s="1301"/>
      <c r="AV77" s="1301"/>
      <c r="AW77" s="1301"/>
      <c r="AX77" s="1301"/>
      <c r="AY77" s="1301"/>
      <c r="AZ77" s="1301"/>
      <c r="BA77" s="1301"/>
      <c r="BB77" s="1305" t="s">
        <v>630</v>
      </c>
      <c r="BC77" s="1305"/>
      <c r="BD77" s="1305"/>
      <c r="BE77" s="1305"/>
      <c r="BF77" s="1305"/>
      <c r="BG77" s="1305"/>
      <c r="BH77" s="1305"/>
      <c r="BI77" s="1305"/>
      <c r="BJ77" s="1305"/>
      <c r="BK77" s="1305"/>
      <c r="BL77" s="1305"/>
      <c r="BM77" s="1305"/>
      <c r="BN77" s="1305"/>
      <c r="BO77" s="1305"/>
      <c r="BP77" s="1307">
        <v>132.4</v>
      </c>
      <c r="BQ77" s="1307"/>
      <c r="BR77" s="1307"/>
      <c r="BS77" s="1307"/>
      <c r="BT77" s="1307"/>
      <c r="BU77" s="1307"/>
      <c r="BV77" s="1307"/>
      <c r="BW77" s="1307"/>
      <c r="BX77" s="1307">
        <v>124.2</v>
      </c>
      <c r="BY77" s="1307"/>
      <c r="BZ77" s="1307"/>
      <c r="CA77" s="1307"/>
      <c r="CB77" s="1307"/>
      <c r="CC77" s="1307"/>
      <c r="CD77" s="1307"/>
      <c r="CE77" s="1307"/>
      <c r="CF77" s="1307">
        <v>115.7</v>
      </c>
      <c r="CG77" s="1307"/>
      <c r="CH77" s="1307"/>
      <c r="CI77" s="1307"/>
      <c r="CJ77" s="1307"/>
      <c r="CK77" s="1307"/>
      <c r="CL77" s="1307"/>
      <c r="CM77" s="1307"/>
      <c r="CN77" s="1307">
        <v>106</v>
      </c>
      <c r="CO77" s="1307"/>
      <c r="CP77" s="1307"/>
      <c r="CQ77" s="1307"/>
      <c r="CR77" s="1307"/>
      <c r="CS77" s="1307"/>
      <c r="CT77" s="1307"/>
      <c r="CU77" s="1307"/>
      <c r="CV77" s="1307">
        <v>97.6</v>
      </c>
      <c r="CW77" s="1307"/>
      <c r="CX77" s="1307"/>
      <c r="CY77" s="1307"/>
      <c r="CZ77" s="1307"/>
      <c r="DA77" s="1307"/>
      <c r="DB77" s="1307"/>
      <c r="DC77" s="1307"/>
    </row>
    <row r="78" spans="2:107" ht="13"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635</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10.9</v>
      </c>
      <c r="BY79" s="1307"/>
      <c r="BZ79" s="1307"/>
      <c r="CA79" s="1307"/>
      <c r="CB79" s="1307"/>
      <c r="CC79" s="1307"/>
      <c r="CD79" s="1307"/>
      <c r="CE79" s="1307"/>
      <c r="CF79" s="1307">
        <v>10.3</v>
      </c>
      <c r="CG79" s="1307"/>
      <c r="CH79" s="1307"/>
      <c r="CI79" s="1307"/>
      <c r="CJ79" s="1307"/>
      <c r="CK79" s="1307"/>
      <c r="CL79" s="1307"/>
      <c r="CM79" s="1307"/>
      <c r="CN79" s="1307">
        <v>9</v>
      </c>
      <c r="CO79" s="1307"/>
      <c r="CP79" s="1307"/>
      <c r="CQ79" s="1307"/>
      <c r="CR79" s="1307"/>
      <c r="CS79" s="1307"/>
      <c r="CT79" s="1307"/>
      <c r="CU79" s="1307"/>
      <c r="CV79" s="1307">
        <v>8</v>
      </c>
      <c r="CW79" s="1307"/>
      <c r="CX79" s="1307"/>
      <c r="CY79" s="1307"/>
      <c r="CZ79" s="1307"/>
      <c r="DA79" s="1307"/>
      <c r="DB79" s="1307"/>
      <c r="DC79" s="1307"/>
    </row>
    <row r="80" spans="2:107" ht="13"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276"/>
    </row>
    <row r="82" spans="2:109" ht="16.5"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 x14ac:dyDescent="0.2">
      <c r="DD84" s="1269"/>
      <c r="DE84" s="1269"/>
    </row>
    <row r="85" spans="2:109" ht="13" x14ac:dyDescent="0.2">
      <c r="DD85" s="1269"/>
      <c r="DE85" s="1269"/>
    </row>
    <row r="86" spans="2:109" ht="13" hidden="1" x14ac:dyDescent="0.2">
      <c r="DD86" s="1269"/>
      <c r="DE86" s="1269"/>
    </row>
    <row r="87" spans="2:109" ht="13" hidden="1" x14ac:dyDescent="0.2">
      <c r="K87" s="1327"/>
      <c r="AQ87" s="1327"/>
      <c r="BC87" s="1327"/>
      <c r="BO87" s="1327"/>
      <c r="CA87" s="1327"/>
      <c r="CM87" s="1327"/>
      <c r="CY87" s="1327"/>
      <c r="DD87" s="1269"/>
      <c r="DE87" s="1269"/>
    </row>
    <row r="88" spans="2:109" ht="13" hidden="1" x14ac:dyDescent="0.2">
      <c r="DD88" s="1269"/>
      <c r="DE88" s="1269"/>
    </row>
    <row r="89" spans="2:109" ht="13" hidden="1" x14ac:dyDescent="0.2">
      <c r="DD89" s="1269"/>
      <c r="DE89" s="1269"/>
    </row>
    <row r="90" spans="2:109" ht="13" hidden="1" x14ac:dyDescent="0.2">
      <c r="DD90" s="1269"/>
      <c r="DE90" s="1269"/>
    </row>
    <row r="91" spans="2:109" ht="13"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oiD0crM+UflpkkAZ9zfxtWVA44T5SHdgt2R1wLi8UJ/wsSM3VG6zR2AaDmtWzXii1oOqDbGSU9ickTS6EY/vjA==" saltValue="PhqznjJO9nbAvAXDe9gI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NeHvXHP7PYf9tSnTU27AMYqFKc8v2X8fN2hIaArJ9qz1hQ7p1liqOIa6MWX4ayY97aYgXsjzkmfdfGbwVJH5Q==" saltValue="kXfwyiWB30kyeVxjEW6T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nRk+yPxTyPycuK59D2Zmj1vCwKK922PsJ0ufjKj+itfvDJpKMKfblf9WaQo+aljcm+dyUcQdo62yIfqKH7Ug==" saltValue="vtEBAUK1hnTZ14QwPsg/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557</v>
      </c>
      <c r="G2" s="156"/>
      <c r="H2" s="157"/>
    </row>
    <row r="3" spans="1:8" x14ac:dyDescent="0.2">
      <c r="A3" s="153" t="s">
        <v>550</v>
      </c>
      <c r="B3" s="158"/>
      <c r="C3" s="159"/>
      <c r="D3" s="160">
        <v>57976</v>
      </c>
      <c r="E3" s="161"/>
      <c r="F3" s="162">
        <v>53572</v>
      </c>
      <c r="G3" s="163"/>
      <c r="H3" s="164"/>
    </row>
    <row r="4" spans="1:8" x14ac:dyDescent="0.2">
      <c r="A4" s="165"/>
      <c r="B4" s="166"/>
      <c r="C4" s="167"/>
      <c r="D4" s="168">
        <v>27712</v>
      </c>
      <c r="E4" s="169"/>
      <c r="F4" s="170">
        <v>25259</v>
      </c>
      <c r="G4" s="171"/>
      <c r="H4" s="172"/>
    </row>
    <row r="5" spans="1:8" x14ac:dyDescent="0.2">
      <c r="A5" s="153" t="s">
        <v>552</v>
      </c>
      <c r="B5" s="158"/>
      <c r="C5" s="159"/>
      <c r="D5" s="160">
        <v>50740</v>
      </c>
      <c r="E5" s="161"/>
      <c r="F5" s="162">
        <v>51898</v>
      </c>
      <c r="G5" s="163"/>
      <c r="H5" s="164"/>
    </row>
    <row r="6" spans="1:8" x14ac:dyDescent="0.2">
      <c r="A6" s="165"/>
      <c r="B6" s="166"/>
      <c r="C6" s="167"/>
      <c r="D6" s="168">
        <v>30763</v>
      </c>
      <c r="E6" s="169"/>
      <c r="F6" s="170">
        <v>25986</v>
      </c>
      <c r="G6" s="171"/>
      <c r="H6" s="172"/>
    </row>
    <row r="7" spans="1:8" x14ac:dyDescent="0.2">
      <c r="A7" s="153" t="s">
        <v>553</v>
      </c>
      <c r="B7" s="158"/>
      <c r="C7" s="159"/>
      <c r="D7" s="160">
        <v>47067</v>
      </c>
      <c r="E7" s="161"/>
      <c r="F7" s="162">
        <v>51684</v>
      </c>
      <c r="G7" s="163"/>
      <c r="H7" s="164"/>
    </row>
    <row r="8" spans="1:8" x14ac:dyDescent="0.2">
      <c r="A8" s="165"/>
      <c r="B8" s="166"/>
      <c r="C8" s="167"/>
      <c r="D8" s="168">
        <v>33607</v>
      </c>
      <c r="E8" s="169"/>
      <c r="F8" s="170">
        <v>26671</v>
      </c>
      <c r="G8" s="171"/>
      <c r="H8" s="172"/>
    </row>
    <row r="9" spans="1:8" x14ac:dyDescent="0.2">
      <c r="A9" s="153" t="s">
        <v>554</v>
      </c>
      <c r="B9" s="158"/>
      <c r="C9" s="159"/>
      <c r="D9" s="160">
        <v>61078</v>
      </c>
      <c r="E9" s="161"/>
      <c r="F9" s="162">
        <v>52897</v>
      </c>
      <c r="G9" s="163"/>
      <c r="H9" s="164"/>
    </row>
    <row r="10" spans="1:8" x14ac:dyDescent="0.2">
      <c r="A10" s="165"/>
      <c r="B10" s="166"/>
      <c r="C10" s="167"/>
      <c r="D10" s="168">
        <v>48001</v>
      </c>
      <c r="E10" s="169"/>
      <c r="F10" s="170">
        <v>27013</v>
      </c>
      <c r="G10" s="171"/>
      <c r="H10" s="172"/>
    </row>
    <row r="11" spans="1:8" x14ac:dyDescent="0.2">
      <c r="A11" s="153" t="s">
        <v>555</v>
      </c>
      <c r="B11" s="158"/>
      <c r="C11" s="159"/>
      <c r="D11" s="160">
        <v>62747</v>
      </c>
      <c r="E11" s="161"/>
      <c r="F11" s="162">
        <v>54945</v>
      </c>
      <c r="G11" s="163"/>
      <c r="H11" s="164"/>
    </row>
    <row r="12" spans="1:8" x14ac:dyDescent="0.2">
      <c r="A12" s="165"/>
      <c r="B12" s="166"/>
      <c r="C12" s="173"/>
      <c r="D12" s="168">
        <v>37116</v>
      </c>
      <c r="E12" s="169"/>
      <c r="F12" s="170">
        <v>29293</v>
      </c>
      <c r="G12" s="171"/>
      <c r="H12" s="172"/>
    </row>
    <row r="13" spans="1:8" x14ac:dyDescent="0.2">
      <c r="A13" s="153"/>
      <c r="B13" s="158"/>
      <c r="C13" s="174"/>
      <c r="D13" s="175">
        <v>55922</v>
      </c>
      <c r="E13" s="176"/>
      <c r="F13" s="177">
        <v>52999</v>
      </c>
      <c r="G13" s="178"/>
      <c r="H13" s="164"/>
    </row>
    <row r="14" spans="1:8" x14ac:dyDescent="0.2">
      <c r="A14" s="165"/>
      <c r="B14" s="166"/>
      <c r="C14" s="167"/>
      <c r="D14" s="168">
        <v>35440</v>
      </c>
      <c r="E14" s="169"/>
      <c r="F14" s="170">
        <v>26844</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2.34</v>
      </c>
      <c r="C19" s="179">
        <f>ROUND(VALUE(SUBSTITUTE(実質収支比率等に係る経年分析!G$48,"▲","-")),2)</f>
        <v>1.98</v>
      </c>
      <c r="D19" s="179">
        <f>ROUND(VALUE(SUBSTITUTE(実質収支比率等に係る経年分析!H$48,"▲","-")),2)</f>
        <v>0.93</v>
      </c>
      <c r="E19" s="179">
        <f>ROUND(VALUE(SUBSTITUTE(実質収支比率等に係る経年分析!I$48,"▲","-")),2)</f>
        <v>1.28</v>
      </c>
      <c r="F19" s="179">
        <f>ROUND(VALUE(SUBSTITUTE(実質収支比率等に係る経年分析!J$48,"▲","-")),2)</f>
        <v>0.49</v>
      </c>
    </row>
    <row r="20" spans="1:11" x14ac:dyDescent="0.2">
      <c r="A20" s="179" t="s">
        <v>54</v>
      </c>
      <c r="B20" s="179">
        <f>ROUND(VALUE(SUBSTITUTE(実質収支比率等に係る経年分析!F$47,"▲","-")),2)</f>
        <v>7.61</v>
      </c>
      <c r="C20" s="179">
        <f>ROUND(VALUE(SUBSTITUTE(実質収支比率等に係る経年分析!G$47,"▲","-")),2)</f>
        <v>7.57</v>
      </c>
      <c r="D20" s="179">
        <f>ROUND(VALUE(SUBSTITUTE(実質収支比率等に係る経年分析!H$47,"▲","-")),2)</f>
        <v>7.44</v>
      </c>
      <c r="E20" s="179">
        <f>ROUND(VALUE(SUBSTITUTE(実質収支比率等に係る経年分析!I$47,"▲","-")),2)</f>
        <v>6.42</v>
      </c>
      <c r="F20" s="179">
        <f>ROUND(VALUE(SUBSTITUTE(実質収支比率等に係る経年分析!J$47,"▲","-")),2)</f>
        <v>7.61</v>
      </c>
    </row>
    <row r="21" spans="1:11" x14ac:dyDescent="0.2">
      <c r="A21" s="179" t="s">
        <v>55</v>
      </c>
      <c r="B21" s="179">
        <f>IF(ISNUMBER(VALUE(SUBSTITUTE(実質収支比率等に係る経年分析!F$49,"▲","-"))),ROUND(VALUE(SUBSTITUTE(実質収支比率等に係る経年分析!F$49,"▲","-")),2),NA())</f>
        <v>0.13</v>
      </c>
      <c r="C21" s="179">
        <f>IF(ISNUMBER(VALUE(SUBSTITUTE(実質収支比率等に係る経年分析!G$49,"▲","-"))),ROUND(VALUE(SUBSTITUTE(実質収支比率等に係る経年分析!G$49,"▲","-")),2),NA())</f>
        <v>-0.34</v>
      </c>
      <c r="D21" s="179">
        <f>IF(ISNUMBER(VALUE(SUBSTITUTE(実質収支比率等に係る経年分析!H$49,"▲","-"))),ROUND(VALUE(SUBSTITUTE(実質収支比率等に係る経年分析!H$49,"▲","-")),2),NA())</f>
        <v>-0.88</v>
      </c>
      <c r="E21" s="179">
        <f>IF(ISNUMBER(VALUE(SUBSTITUTE(実質収支比率等に係る経年分析!I$49,"▲","-"))),ROUND(VALUE(SUBSTITUTE(実質収支比率等に係る経年分析!I$49,"▲","-")),2),NA())</f>
        <v>0.47</v>
      </c>
      <c r="F21" s="179">
        <f>IF(ISNUMBER(VALUE(SUBSTITUTE(実質収支比率等に係る経年分析!J$49,"▲","-"))),ROUND(VALUE(SUBSTITUTE(実質収支比率等に係る経年分析!J$49,"▲","-")),2),NA())</f>
        <v>0.49</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さいたま市母子父子寡婦福祉資金貸付事業特別会計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さいたま市国民健康保険事業特別会計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0.57999999999999996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さいたま市後期高齢者医療事業特別会計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さいたま市介護保険事業特別会計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0.57999999999999996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0.33</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0.49</v>
      </c>
    </row>
    <row r="34" spans="1:16" x14ac:dyDescent="0.2">
      <c r="A34" s="180" t="str">
        <f>IF(連結実質赤字比率に係る赤字・黒字の構成分析!C$36="",NA(),連結実質赤字比率に係る赤字・黒字の構成分析!C$36)</f>
        <v>さいたま市下水道事業会計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1.33</v>
      </c>
    </row>
    <row r="35" spans="1:16" x14ac:dyDescent="0.2">
      <c r="A35" s="180" t="str">
        <f>IF(連結実質赤字比率に係る赤字・黒字の構成分析!C$35="",NA(),連結実質赤字比率に係る赤字・黒字の構成分析!C$35)</f>
        <v>さいたま市病院事業会計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1.85</v>
      </c>
    </row>
    <row r="36" spans="1:16" x14ac:dyDescent="0.2">
      <c r="A36" s="180" t="str">
        <f>IF(連結実質赤字比率に係る赤字・黒字の構成分析!C$34="",NA(),連結実質赤字比率に係る赤字・黒字の構成分析!C$34)</f>
        <v>さいたま市水道事業会計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4.37</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44595</v>
      </c>
      <c r="E42" s="181"/>
      <c r="F42" s="181"/>
      <c r="G42" s="181">
        <f>'実質公債費比率（分子）の構造'!L$52</f>
        <v>40416</v>
      </c>
      <c r="H42" s="181"/>
      <c r="I42" s="181"/>
      <c r="J42" s="181">
        <f>'実質公債費比率（分子）の構造'!M$52</f>
        <v>42135</v>
      </c>
      <c r="K42" s="181"/>
      <c r="L42" s="181"/>
      <c r="M42" s="181">
        <f>'実質公債費比率（分子）の構造'!N$52</f>
        <v>41772</v>
      </c>
      <c r="N42" s="181"/>
      <c r="O42" s="181"/>
      <c r="P42" s="181">
        <f>'実質公債費比率（分子）の構造'!O$52</f>
        <v>42794</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1760</v>
      </c>
      <c r="C44" s="181"/>
      <c r="D44" s="181"/>
      <c r="E44" s="181">
        <f>'実質公債費比率（分子）の構造'!L$50</f>
        <v>352</v>
      </c>
      <c r="F44" s="181"/>
      <c r="G44" s="181"/>
      <c r="H44" s="181">
        <f>'実質公債費比率（分子）の構造'!M$50</f>
        <v>355</v>
      </c>
      <c r="I44" s="181"/>
      <c r="J44" s="181"/>
      <c r="K44" s="181">
        <f>'実質公債費比率（分子）の構造'!N$50</f>
        <v>356</v>
      </c>
      <c r="L44" s="181"/>
      <c r="M44" s="181"/>
      <c r="N44" s="181">
        <f>'実質公債費比率（分子）の構造'!O$50</f>
        <v>366</v>
      </c>
      <c r="O44" s="181"/>
      <c r="P44" s="181"/>
    </row>
    <row r="45" spans="1:16" x14ac:dyDescent="0.2">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66</v>
      </c>
      <c r="B46" s="181">
        <f>'実質公債費比率（分子）の構造'!K$48</f>
        <v>5417</v>
      </c>
      <c r="C46" s="181"/>
      <c r="D46" s="181"/>
      <c r="E46" s="181">
        <f>'実質公債費比率（分子）の構造'!L$48</f>
        <v>5552</v>
      </c>
      <c r="F46" s="181"/>
      <c r="G46" s="181"/>
      <c r="H46" s="181">
        <f>'実質公債費比率（分子）の構造'!M$48</f>
        <v>5489</v>
      </c>
      <c r="I46" s="181"/>
      <c r="J46" s="181"/>
      <c r="K46" s="181">
        <f>'実質公債費比率（分子）の構造'!N$48</f>
        <v>4720</v>
      </c>
      <c r="L46" s="181"/>
      <c r="M46" s="181"/>
      <c r="N46" s="181">
        <f>'実質公債費比率（分子）の構造'!O$48</f>
        <v>5033</v>
      </c>
      <c r="O46" s="181"/>
      <c r="P46" s="181"/>
    </row>
    <row r="47" spans="1:16" x14ac:dyDescent="0.2">
      <c r="A47" s="181" t="s">
        <v>67</v>
      </c>
      <c r="B47" s="181">
        <f>'実質公債費比率（分子）の構造'!K$47</f>
        <v>3333</v>
      </c>
      <c r="C47" s="181"/>
      <c r="D47" s="181"/>
      <c r="E47" s="181">
        <f>'実質公債費比率（分子）の構造'!L$47</f>
        <v>3333</v>
      </c>
      <c r="F47" s="181"/>
      <c r="G47" s="181"/>
      <c r="H47" s="181">
        <f>'実質公債費比率（分子）の構造'!M$47</f>
        <v>3333</v>
      </c>
      <c r="I47" s="181"/>
      <c r="J47" s="181"/>
      <c r="K47" s="181">
        <f>'実質公債費比率（分子）の構造'!N$47</f>
        <v>3333</v>
      </c>
      <c r="L47" s="181"/>
      <c r="M47" s="181"/>
      <c r="N47" s="181">
        <f>'実質公債費比率（分子）の構造'!O$47</f>
        <v>3333</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44301</v>
      </c>
      <c r="C49" s="181"/>
      <c r="D49" s="181"/>
      <c r="E49" s="181">
        <f>'実質公債費比率（分子）の構造'!L$45</f>
        <v>42269</v>
      </c>
      <c r="F49" s="181"/>
      <c r="G49" s="181"/>
      <c r="H49" s="181">
        <f>'実質公債費比率（分子）の構造'!M$45</f>
        <v>45011</v>
      </c>
      <c r="I49" s="181"/>
      <c r="J49" s="181"/>
      <c r="K49" s="181">
        <f>'実質公債費比率（分子）の構造'!N$45</f>
        <v>46705</v>
      </c>
      <c r="L49" s="181"/>
      <c r="M49" s="181"/>
      <c r="N49" s="181">
        <f>'実質公債費比率（分子）の構造'!O$45</f>
        <v>47554</v>
      </c>
      <c r="O49" s="181"/>
      <c r="P49" s="181"/>
    </row>
    <row r="50" spans="1:16" x14ac:dyDescent="0.2">
      <c r="A50" s="181" t="s">
        <v>70</v>
      </c>
      <c r="B50" s="181" t="e">
        <f>NA()</f>
        <v>#N/A</v>
      </c>
      <c r="C50" s="181">
        <f>IF(ISNUMBER('実質公債費比率（分子）の構造'!K$53),'実質公債費比率（分子）の構造'!K$53,NA())</f>
        <v>10216</v>
      </c>
      <c r="D50" s="181" t="e">
        <f>NA()</f>
        <v>#N/A</v>
      </c>
      <c r="E50" s="181" t="e">
        <f>NA()</f>
        <v>#N/A</v>
      </c>
      <c r="F50" s="181">
        <f>IF(ISNUMBER('実質公債費比率（分子）の構造'!L$53),'実質公債費比率（分子）の構造'!L$53,NA())</f>
        <v>11090</v>
      </c>
      <c r="G50" s="181" t="e">
        <f>NA()</f>
        <v>#N/A</v>
      </c>
      <c r="H50" s="181" t="e">
        <f>NA()</f>
        <v>#N/A</v>
      </c>
      <c r="I50" s="181">
        <f>IF(ISNUMBER('実質公債費比率（分子）の構造'!M$53),'実質公債費比率（分子）の構造'!M$53,NA())</f>
        <v>12053</v>
      </c>
      <c r="J50" s="181" t="e">
        <f>NA()</f>
        <v>#N/A</v>
      </c>
      <c r="K50" s="181" t="e">
        <f>NA()</f>
        <v>#N/A</v>
      </c>
      <c r="L50" s="181">
        <f>IF(ISNUMBER('実質公債費比率（分子）の構造'!N$53),'実質公債費比率（分子）の構造'!N$53,NA())</f>
        <v>13342</v>
      </c>
      <c r="M50" s="181" t="e">
        <f>NA()</f>
        <v>#N/A</v>
      </c>
      <c r="N50" s="181" t="e">
        <f>NA()</f>
        <v>#N/A</v>
      </c>
      <c r="O50" s="181">
        <f>IF(ISNUMBER('実質公債費比率（分子）の構造'!O$53),'実質公債費比率（分子）の構造'!O$53,NA())</f>
        <v>13492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376363</v>
      </c>
      <c r="E56" s="180"/>
      <c r="F56" s="180"/>
      <c r="G56" s="180">
        <f>'将来負担比率（分子）の構造'!J$52</f>
        <v>386272</v>
      </c>
      <c r="H56" s="180"/>
      <c r="I56" s="180"/>
      <c r="J56" s="180">
        <f>'将来負担比率（分子）の構造'!K$52</f>
        <v>384048</v>
      </c>
      <c r="K56" s="180"/>
      <c r="L56" s="180"/>
      <c r="M56" s="180">
        <f>'将来負担比率（分子）の構造'!L$52</f>
        <v>390685</v>
      </c>
      <c r="N56" s="180"/>
      <c r="O56" s="180"/>
      <c r="P56" s="180">
        <f>'将来負担比率（分子）の構造'!M$52</f>
        <v>384431</v>
      </c>
    </row>
    <row r="57" spans="1:16" x14ac:dyDescent="0.2">
      <c r="A57" s="180" t="s">
        <v>41</v>
      </c>
      <c r="B57" s="180"/>
      <c r="C57" s="180"/>
      <c r="D57" s="180">
        <f>'将来負担比率（分子）の構造'!I$51</f>
        <v>79344</v>
      </c>
      <c r="E57" s="180"/>
      <c r="F57" s="180"/>
      <c r="G57" s="180">
        <f>'将来負担比率（分子）の構造'!J$51</f>
        <v>91113</v>
      </c>
      <c r="H57" s="180"/>
      <c r="I57" s="180"/>
      <c r="J57" s="180">
        <f>'将来負担比率（分子）の構造'!K$51</f>
        <v>96979</v>
      </c>
      <c r="K57" s="180"/>
      <c r="L57" s="180"/>
      <c r="M57" s="180">
        <f>'将来負担比率（分子）の構造'!L$51</f>
        <v>99629</v>
      </c>
      <c r="N57" s="180"/>
      <c r="O57" s="180"/>
      <c r="P57" s="180">
        <f>'将来負担比率（分子）の構造'!M$51</f>
        <v>103898</v>
      </c>
    </row>
    <row r="58" spans="1:16" x14ac:dyDescent="0.2">
      <c r="A58" s="180" t="s">
        <v>40</v>
      </c>
      <c r="B58" s="180"/>
      <c r="C58" s="180"/>
      <c r="D58" s="180">
        <f>'将来負担比率（分子）の構造'!I$50</f>
        <v>62999</v>
      </c>
      <c r="E58" s="180"/>
      <c r="F58" s="180"/>
      <c r="G58" s="180">
        <f>'将来負担比率（分子）の構造'!J$50</f>
        <v>65962</v>
      </c>
      <c r="H58" s="180"/>
      <c r="I58" s="180"/>
      <c r="J58" s="180">
        <f>'将来負担比率（分子）の構造'!K$50</f>
        <v>66613</v>
      </c>
      <c r="K58" s="180"/>
      <c r="L58" s="180"/>
      <c r="M58" s="180">
        <f>'将来負担比率（分子）の構造'!L$50</f>
        <v>69129</v>
      </c>
      <c r="N58" s="180"/>
      <c r="O58" s="180"/>
      <c r="P58" s="180">
        <f>'将来負担比率（分子）の構造'!M$50</f>
        <v>67555</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184</v>
      </c>
      <c r="C61" s="180"/>
      <c r="D61" s="180"/>
      <c r="E61" s="180">
        <f>'将来負担比率（分子）の構造'!J$46</f>
        <v>64</v>
      </c>
      <c r="F61" s="180"/>
      <c r="G61" s="180"/>
      <c r="H61" s="180">
        <f>'将来負担比率（分子）の構造'!K$46</f>
        <v>716</v>
      </c>
      <c r="I61" s="180"/>
      <c r="J61" s="180"/>
      <c r="K61" s="180">
        <f>'将来負担比率（分子）の構造'!L$46</f>
        <v>637</v>
      </c>
      <c r="L61" s="180"/>
      <c r="M61" s="180"/>
      <c r="N61" s="180">
        <f>'将来負担比率（分子）の構造'!M$46</f>
        <v>530</v>
      </c>
      <c r="O61" s="180"/>
      <c r="P61" s="180"/>
    </row>
    <row r="62" spans="1:16" x14ac:dyDescent="0.2">
      <c r="A62" s="180" t="s">
        <v>34</v>
      </c>
      <c r="B62" s="180">
        <f>'将来負担比率（分子）の構造'!I$45</f>
        <v>55993</v>
      </c>
      <c r="C62" s="180"/>
      <c r="D62" s="180"/>
      <c r="E62" s="180">
        <f>'将来負担比率（分子）の構造'!J$45</f>
        <v>49885</v>
      </c>
      <c r="F62" s="180"/>
      <c r="G62" s="180"/>
      <c r="H62" s="180">
        <f>'将来負担比率（分子）の構造'!K$45</f>
        <v>52828</v>
      </c>
      <c r="I62" s="180"/>
      <c r="J62" s="180"/>
      <c r="K62" s="180">
        <f>'将来負担比率（分子）の構造'!L$45</f>
        <v>77602</v>
      </c>
      <c r="L62" s="180"/>
      <c r="M62" s="180"/>
      <c r="N62" s="180">
        <f>'将来負担比率（分子）の構造'!M$45</f>
        <v>74885</v>
      </c>
      <c r="O62" s="180"/>
      <c r="P62" s="180"/>
    </row>
    <row r="63" spans="1:16" x14ac:dyDescent="0.2">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32</v>
      </c>
      <c r="B64" s="180">
        <f>'将来負担比率（分子）の構造'!I$43</f>
        <v>69243</v>
      </c>
      <c r="C64" s="180"/>
      <c r="D64" s="180"/>
      <c r="E64" s="180">
        <f>'将来負担比率（分子）の構造'!J$43</f>
        <v>63269</v>
      </c>
      <c r="F64" s="180"/>
      <c r="G64" s="180"/>
      <c r="H64" s="180">
        <f>'将来負担比率（分子）の構造'!K$43</f>
        <v>57595</v>
      </c>
      <c r="I64" s="180"/>
      <c r="J64" s="180"/>
      <c r="K64" s="180">
        <f>'将来負担比率（分子）の構造'!L$43</f>
        <v>59105</v>
      </c>
      <c r="L64" s="180"/>
      <c r="M64" s="180"/>
      <c r="N64" s="180">
        <f>'将来負担比率（分子）の構造'!M$43</f>
        <v>60801</v>
      </c>
      <c r="O64" s="180"/>
      <c r="P64" s="180"/>
    </row>
    <row r="65" spans="1:16" x14ac:dyDescent="0.2">
      <c r="A65" s="180" t="s">
        <v>31</v>
      </c>
      <c r="B65" s="180">
        <f>'将来負担比率（分子）の構造'!I$42</f>
        <v>2492</v>
      </c>
      <c r="C65" s="180"/>
      <c r="D65" s="180"/>
      <c r="E65" s="180">
        <f>'将来負担比率（分子）の構造'!J$42</f>
        <v>2204</v>
      </c>
      <c r="F65" s="180"/>
      <c r="G65" s="180"/>
      <c r="H65" s="180">
        <f>'将来負担比率（分子）の構造'!K$42</f>
        <v>1910</v>
      </c>
      <c r="I65" s="180"/>
      <c r="J65" s="180"/>
      <c r="K65" s="180">
        <f>'将来負担比率（分子）の構造'!L$42</f>
        <v>1608</v>
      </c>
      <c r="L65" s="180"/>
      <c r="M65" s="180"/>
      <c r="N65" s="180">
        <f>'将来負担比率（分子）の構造'!M$42</f>
        <v>5112</v>
      </c>
      <c r="O65" s="180"/>
      <c r="P65" s="180"/>
    </row>
    <row r="66" spans="1:16" x14ac:dyDescent="0.2">
      <c r="A66" s="180" t="s">
        <v>30</v>
      </c>
      <c r="B66" s="180">
        <f>'将来負担比率（分子）の構造'!I$41</f>
        <v>449470</v>
      </c>
      <c r="C66" s="180"/>
      <c r="D66" s="180"/>
      <c r="E66" s="180">
        <f>'将来負担比率（分子）の構造'!J$41</f>
        <v>449515</v>
      </c>
      <c r="F66" s="180"/>
      <c r="G66" s="180"/>
      <c r="H66" s="180">
        <f>'将来負担比率（分子）の構造'!K$41</f>
        <v>446961</v>
      </c>
      <c r="I66" s="180"/>
      <c r="J66" s="180"/>
      <c r="K66" s="180">
        <f>'将来負担比率（分子）の構造'!L$41</f>
        <v>461232</v>
      </c>
      <c r="L66" s="180"/>
      <c r="M66" s="180"/>
      <c r="N66" s="180">
        <f>'将来負担比率（分子）の構造'!M$41</f>
        <v>471864</v>
      </c>
      <c r="O66" s="180"/>
      <c r="P66" s="180"/>
    </row>
    <row r="67" spans="1:16" x14ac:dyDescent="0.2">
      <c r="A67" s="180" t="s">
        <v>74</v>
      </c>
      <c r="B67" s="180" t="e">
        <f>NA()</f>
        <v>#N/A</v>
      </c>
      <c r="C67" s="180">
        <f>IF(ISNUMBER('将来負担比率（分子）の構造'!I$53), IF('将来負担比率（分子）の構造'!I$53 &lt; 0, 0, '将来負担比率（分子）の構造'!I$53), NA())</f>
        <v>58675</v>
      </c>
      <c r="D67" s="180" t="e">
        <f>NA()</f>
        <v>#N/A</v>
      </c>
      <c r="E67" s="180" t="e">
        <f>NA()</f>
        <v>#N/A</v>
      </c>
      <c r="F67" s="180">
        <f>IF(ISNUMBER('将来負担比率（分子）の構造'!J$53), IF('将来負担比率（分子）の構造'!J$53 &lt; 0, 0, '将来負担比率（分子）の構造'!J$53), NA())</f>
        <v>21591</v>
      </c>
      <c r="G67" s="180" t="e">
        <f>NA()</f>
        <v>#N/A</v>
      </c>
      <c r="H67" s="180" t="e">
        <f>NA()</f>
        <v>#N/A</v>
      </c>
      <c r="I67" s="180">
        <f>IF(ISNUMBER('将来負担比率（分子）の構造'!K$53), IF('将来負担比率（分子）の構造'!K$53 &lt; 0, 0, '将来負担比率（分子）の構造'!K$53), NA())</f>
        <v>12370</v>
      </c>
      <c r="J67" s="180" t="e">
        <f>NA()</f>
        <v>#N/A</v>
      </c>
      <c r="K67" s="180" t="e">
        <f>NA()</f>
        <v>#N/A</v>
      </c>
      <c r="L67" s="180">
        <f>IF(ISNUMBER('将来負担比率（分子）の構造'!L$53), IF('将来負担比率（分子）の構造'!L$53 &lt; 0, 0, '将来負担比率（分子）の構造'!L$53), NA())</f>
        <v>40743</v>
      </c>
      <c r="M67" s="180" t="e">
        <f>NA()</f>
        <v>#N/A</v>
      </c>
      <c r="N67" s="180" t="e">
        <f>NA()</f>
        <v>#N/A</v>
      </c>
      <c r="O67" s="180">
        <f>IF(ISNUMBER('将来負担比率（分子）の構造'!M$53), IF('将来負担比率（分子）の構造'!M$53 &lt; 0, 0, '将来負担比率（分子）の構造'!M$53), NA())</f>
        <v>57308</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18990</v>
      </c>
      <c r="C72" s="184">
        <f>基金残高に係る経年分析!G55</f>
        <v>18991</v>
      </c>
      <c r="D72" s="184">
        <f>基金残高に係る経年分析!H55</f>
        <v>22769</v>
      </c>
    </row>
    <row r="73" spans="1:16" x14ac:dyDescent="0.2">
      <c r="A73" s="183" t="s">
        <v>77</v>
      </c>
      <c r="B73" s="184">
        <f>基金残高に係る経年分析!F56</f>
        <v>6254</v>
      </c>
      <c r="C73" s="184">
        <f>基金残高に係る経年分析!G56</f>
        <v>7582</v>
      </c>
      <c r="D73" s="184">
        <f>基金残高に係る経年分析!H56</f>
        <v>4952</v>
      </c>
    </row>
    <row r="74" spans="1:16" x14ac:dyDescent="0.2">
      <c r="A74" s="183" t="s">
        <v>78</v>
      </c>
      <c r="B74" s="184">
        <f>基金残高に係る経年分析!F57</f>
        <v>19191</v>
      </c>
      <c r="C74" s="184">
        <f>基金残高に係る経年分析!G57</f>
        <v>19765</v>
      </c>
      <c r="D74" s="184">
        <f>基金残高に係る経年分析!H57</f>
        <v>18420</v>
      </c>
    </row>
  </sheetData>
  <sheetProtection algorithmName="SHA-512" hashValue="KbvFPSAwLPEbo3Z5UAm7SRgr51XvcUNEeVu+V32j60Q55OX285sfaKQ4n2kVYN0rlUWhA53jEXBw/49YsXaI6g==" saltValue="V4ImPdILxCrfvJSx9wU+y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227</v>
      </c>
      <c r="C5" s="628"/>
      <c r="D5" s="628"/>
      <c r="E5" s="628"/>
      <c r="F5" s="628"/>
      <c r="G5" s="628"/>
      <c r="H5" s="628"/>
      <c r="I5" s="628"/>
      <c r="J5" s="628"/>
      <c r="K5" s="628"/>
      <c r="L5" s="628"/>
      <c r="M5" s="628"/>
      <c r="N5" s="628"/>
      <c r="O5" s="628"/>
      <c r="P5" s="628"/>
      <c r="Q5" s="629"/>
      <c r="R5" s="630">
        <v>265177813</v>
      </c>
      <c r="S5" s="631"/>
      <c r="T5" s="631"/>
      <c r="U5" s="631"/>
      <c r="V5" s="631"/>
      <c r="W5" s="631"/>
      <c r="X5" s="631"/>
      <c r="Y5" s="632"/>
      <c r="Z5" s="633">
        <v>48.7</v>
      </c>
      <c r="AA5" s="633"/>
      <c r="AB5" s="633"/>
      <c r="AC5" s="633"/>
      <c r="AD5" s="634">
        <v>246908567</v>
      </c>
      <c r="AE5" s="634"/>
      <c r="AF5" s="634"/>
      <c r="AG5" s="634"/>
      <c r="AH5" s="634"/>
      <c r="AI5" s="634"/>
      <c r="AJ5" s="634"/>
      <c r="AK5" s="634"/>
      <c r="AL5" s="635">
        <v>83.5</v>
      </c>
      <c r="AM5" s="636"/>
      <c r="AN5" s="636"/>
      <c r="AO5" s="637"/>
      <c r="AP5" s="627" t="s">
        <v>228</v>
      </c>
      <c r="AQ5" s="628"/>
      <c r="AR5" s="628"/>
      <c r="AS5" s="628"/>
      <c r="AT5" s="628"/>
      <c r="AU5" s="628"/>
      <c r="AV5" s="628"/>
      <c r="AW5" s="628"/>
      <c r="AX5" s="628"/>
      <c r="AY5" s="628"/>
      <c r="AZ5" s="628"/>
      <c r="BA5" s="628"/>
      <c r="BB5" s="628"/>
      <c r="BC5" s="628"/>
      <c r="BD5" s="628"/>
      <c r="BE5" s="628"/>
      <c r="BF5" s="629"/>
      <c r="BG5" s="641">
        <v>242247113</v>
      </c>
      <c r="BH5" s="642"/>
      <c r="BI5" s="642"/>
      <c r="BJ5" s="642"/>
      <c r="BK5" s="642"/>
      <c r="BL5" s="642"/>
      <c r="BM5" s="642"/>
      <c r="BN5" s="643"/>
      <c r="BO5" s="644">
        <v>91.4</v>
      </c>
      <c r="BP5" s="644"/>
      <c r="BQ5" s="644"/>
      <c r="BR5" s="644"/>
      <c r="BS5" s="645">
        <v>3550881</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2">
      <c r="B6" s="638" t="s">
        <v>232</v>
      </c>
      <c r="C6" s="639"/>
      <c r="D6" s="639"/>
      <c r="E6" s="639"/>
      <c r="F6" s="639"/>
      <c r="G6" s="639"/>
      <c r="H6" s="639"/>
      <c r="I6" s="639"/>
      <c r="J6" s="639"/>
      <c r="K6" s="639"/>
      <c r="L6" s="639"/>
      <c r="M6" s="639"/>
      <c r="N6" s="639"/>
      <c r="O6" s="639"/>
      <c r="P6" s="639"/>
      <c r="Q6" s="640"/>
      <c r="R6" s="641">
        <v>2939020</v>
      </c>
      <c r="S6" s="642"/>
      <c r="T6" s="642"/>
      <c r="U6" s="642"/>
      <c r="V6" s="642"/>
      <c r="W6" s="642"/>
      <c r="X6" s="642"/>
      <c r="Y6" s="643"/>
      <c r="Z6" s="644">
        <v>0.5</v>
      </c>
      <c r="AA6" s="644"/>
      <c r="AB6" s="644"/>
      <c r="AC6" s="644"/>
      <c r="AD6" s="645">
        <v>2939020</v>
      </c>
      <c r="AE6" s="645"/>
      <c r="AF6" s="645"/>
      <c r="AG6" s="645"/>
      <c r="AH6" s="645"/>
      <c r="AI6" s="645"/>
      <c r="AJ6" s="645"/>
      <c r="AK6" s="645"/>
      <c r="AL6" s="646">
        <v>1</v>
      </c>
      <c r="AM6" s="647"/>
      <c r="AN6" s="647"/>
      <c r="AO6" s="648"/>
      <c r="AP6" s="638" t="s">
        <v>233</v>
      </c>
      <c r="AQ6" s="639"/>
      <c r="AR6" s="639"/>
      <c r="AS6" s="639"/>
      <c r="AT6" s="639"/>
      <c r="AU6" s="639"/>
      <c r="AV6" s="639"/>
      <c r="AW6" s="639"/>
      <c r="AX6" s="639"/>
      <c r="AY6" s="639"/>
      <c r="AZ6" s="639"/>
      <c r="BA6" s="639"/>
      <c r="BB6" s="639"/>
      <c r="BC6" s="639"/>
      <c r="BD6" s="639"/>
      <c r="BE6" s="639"/>
      <c r="BF6" s="640"/>
      <c r="BG6" s="641">
        <v>242247113</v>
      </c>
      <c r="BH6" s="642"/>
      <c r="BI6" s="642"/>
      <c r="BJ6" s="642"/>
      <c r="BK6" s="642"/>
      <c r="BL6" s="642"/>
      <c r="BM6" s="642"/>
      <c r="BN6" s="643"/>
      <c r="BO6" s="644">
        <v>91.4</v>
      </c>
      <c r="BP6" s="644"/>
      <c r="BQ6" s="644"/>
      <c r="BR6" s="644"/>
      <c r="BS6" s="645">
        <v>3550881</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1626232</v>
      </c>
      <c r="CS6" s="642"/>
      <c r="CT6" s="642"/>
      <c r="CU6" s="642"/>
      <c r="CV6" s="642"/>
      <c r="CW6" s="642"/>
      <c r="CX6" s="642"/>
      <c r="CY6" s="643"/>
      <c r="CZ6" s="635">
        <v>0.3</v>
      </c>
      <c r="DA6" s="636"/>
      <c r="DB6" s="636"/>
      <c r="DC6" s="655"/>
      <c r="DD6" s="650" t="s">
        <v>235</v>
      </c>
      <c r="DE6" s="642"/>
      <c r="DF6" s="642"/>
      <c r="DG6" s="642"/>
      <c r="DH6" s="642"/>
      <c r="DI6" s="642"/>
      <c r="DJ6" s="642"/>
      <c r="DK6" s="642"/>
      <c r="DL6" s="642"/>
      <c r="DM6" s="642"/>
      <c r="DN6" s="642"/>
      <c r="DO6" s="642"/>
      <c r="DP6" s="643"/>
      <c r="DQ6" s="650">
        <v>1626228</v>
      </c>
      <c r="DR6" s="642"/>
      <c r="DS6" s="642"/>
      <c r="DT6" s="642"/>
      <c r="DU6" s="642"/>
      <c r="DV6" s="642"/>
      <c r="DW6" s="642"/>
      <c r="DX6" s="642"/>
      <c r="DY6" s="642"/>
      <c r="DZ6" s="642"/>
      <c r="EA6" s="642"/>
      <c r="EB6" s="642"/>
      <c r="EC6" s="651"/>
    </row>
    <row r="7" spans="2:143" ht="11.25" customHeight="1" x14ac:dyDescent="0.2">
      <c r="B7" s="638" t="s">
        <v>236</v>
      </c>
      <c r="C7" s="639"/>
      <c r="D7" s="639"/>
      <c r="E7" s="639"/>
      <c r="F7" s="639"/>
      <c r="G7" s="639"/>
      <c r="H7" s="639"/>
      <c r="I7" s="639"/>
      <c r="J7" s="639"/>
      <c r="K7" s="639"/>
      <c r="L7" s="639"/>
      <c r="M7" s="639"/>
      <c r="N7" s="639"/>
      <c r="O7" s="639"/>
      <c r="P7" s="639"/>
      <c r="Q7" s="640"/>
      <c r="R7" s="641">
        <v>332750</v>
      </c>
      <c r="S7" s="642"/>
      <c r="T7" s="642"/>
      <c r="U7" s="642"/>
      <c r="V7" s="642"/>
      <c r="W7" s="642"/>
      <c r="X7" s="642"/>
      <c r="Y7" s="643"/>
      <c r="Z7" s="644">
        <v>0.1</v>
      </c>
      <c r="AA7" s="644"/>
      <c r="AB7" s="644"/>
      <c r="AC7" s="644"/>
      <c r="AD7" s="645">
        <v>332750</v>
      </c>
      <c r="AE7" s="645"/>
      <c r="AF7" s="645"/>
      <c r="AG7" s="645"/>
      <c r="AH7" s="645"/>
      <c r="AI7" s="645"/>
      <c r="AJ7" s="645"/>
      <c r="AK7" s="645"/>
      <c r="AL7" s="646">
        <v>0.1</v>
      </c>
      <c r="AM7" s="647"/>
      <c r="AN7" s="647"/>
      <c r="AO7" s="648"/>
      <c r="AP7" s="638" t="s">
        <v>237</v>
      </c>
      <c r="AQ7" s="639"/>
      <c r="AR7" s="639"/>
      <c r="AS7" s="639"/>
      <c r="AT7" s="639"/>
      <c r="AU7" s="639"/>
      <c r="AV7" s="639"/>
      <c r="AW7" s="639"/>
      <c r="AX7" s="639"/>
      <c r="AY7" s="639"/>
      <c r="AZ7" s="639"/>
      <c r="BA7" s="639"/>
      <c r="BB7" s="639"/>
      <c r="BC7" s="639"/>
      <c r="BD7" s="639"/>
      <c r="BE7" s="639"/>
      <c r="BF7" s="640"/>
      <c r="BG7" s="641">
        <v>148362606</v>
      </c>
      <c r="BH7" s="642"/>
      <c r="BI7" s="642"/>
      <c r="BJ7" s="642"/>
      <c r="BK7" s="642"/>
      <c r="BL7" s="642"/>
      <c r="BM7" s="642"/>
      <c r="BN7" s="643"/>
      <c r="BO7" s="644">
        <v>55.9</v>
      </c>
      <c r="BP7" s="644"/>
      <c r="BQ7" s="644"/>
      <c r="BR7" s="644"/>
      <c r="BS7" s="645">
        <v>3550881</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56916409</v>
      </c>
      <c r="CS7" s="642"/>
      <c r="CT7" s="642"/>
      <c r="CU7" s="642"/>
      <c r="CV7" s="642"/>
      <c r="CW7" s="642"/>
      <c r="CX7" s="642"/>
      <c r="CY7" s="643"/>
      <c r="CZ7" s="644">
        <v>10.6</v>
      </c>
      <c r="DA7" s="644"/>
      <c r="DB7" s="644"/>
      <c r="DC7" s="644"/>
      <c r="DD7" s="650">
        <v>18107111</v>
      </c>
      <c r="DE7" s="642"/>
      <c r="DF7" s="642"/>
      <c r="DG7" s="642"/>
      <c r="DH7" s="642"/>
      <c r="DI7" s="642"/>
      <c r="DJ7" s="642"/>
      <c r="DK7" s="642"/>
      <c r="DL7" s="642"/>
      <c r="DM7" s="642"/>
      <c r="DN7" s="642"/>
      <c r="DO7" s="642"/>
      <c r="DP7" s="643"/>
      <c r="DQ7" s="650">
        <v>36935326</v>
      </c>
      <c r="DR7" s="642"/>
      <c r="DS7" s="642"/>
      <c r="DT7" s="642"/>
      <c r="DU7" s="642"/>
      <c r="DV7" s="642"/>
      <c r="DW7" s="642"/>
      <c r="DX7" s="642"/>
      <c r="DY7" s="642"/>
      <c r="DZ7" s="642"/>
      <c r="EA7" s="642"/>
      <c r="EB7" s="642"/>
      <c r="EC7" s="651"/>
    </row>
    <row r="8" spans="2:143" ht="11.25" customHeight="1" x14ac:dyDescent="0.2">
      <c r="B8" s="638" t="s">
        <v>239</v>
      </c>
      <c r="C8" s="639"/>
      <c r="D8" s="639"/>
      <c r="E8" s="639"/>
      <c r="F8" s="639"/>
      <c r="G8" s="639"/>
      <c r="H8" s="639"/>
      <c r="I8" s="639"/>
      <c r="J8" s="639"/>
      <c r="K8" s="639"/>
      <c r="L8" s="639"/>
      <c r="M8" s="639"/>
      <c r="N8" s="639"/>
      <c r="O8" s="639"/>
      <c r="P8" s="639"/>
      <c r="Q8" s="640"/>
      <c r="R8" s="641">
        <v>925781</v>
      </c>
      <c r="S8" s="642"/>
      <c r="T8" s="642"/>
      <c r="U8" s="642"/>
      <c r="V8" s="642"/>
      <c r="W8" s="642"/>
      <c r="X8" s="642"/>
      <c r="Y8" s="643"/>
      <c r="Z8" s="644">
        <v>0.2</v>
      </c>
      <c r="AA8" s="644"/>
      <c r="AB8" s="644"/>
      <c r="AC8" s="644"/>
      <c r="AD8" s="645">
        <v>925781</v>
      </c>
      <c r="AE8" s="645"/>
      <c r="AF8" s="645"/>
      <c r="AG8" s="645"/>
      <c r="AH8" s="645"/>
      <c r="AI8" s="645"/>
      <c r="AJ8" s="645"/>
      <c r="AK8" s="645"/>
      <c r="AL8" s="646">
        <v>0.3</v>
      </c>
      <c r="AM8" s="647"/>
      <c r="AN8" s="647"/>
      <c r="AO8" s="648"/>
      <c r="AP8" s="638" t="s">
        <v>240</v>
      </c>
      <c r="AQ8" s="639"/>
      <c r="AR8" s="639"/>
      <c r="AS8" s="639"/>
      <c r="AT8" s="639"/>
      <c r="AU8" s="639"/>
      <c r="AV8" s="639"/>
      <c r="AW8" s="639"/>
      <c r="AX8" s="639"/>
      <c r="AY8" s="639"/>
      <c r="AZ8" s="639"/>
      <c r="BA8" s="639"/>
      <c r="BB8" s="639"/>
      <c r="BC8" s="639"/>
      <c r="BD8" s="639"/>
      <c r="BE8" s="639"/>
      <c r="BF8" s="640"/>
      <c r="BG8" s="641">
        <v>2299208</v>
      </c>
      <c r="BH8" s="642"/>
      <c r="BI8" s="642"/>
      <c r="BJ8" s="642"/>
      <c r="BK8" s="642"/>
      <c r="BL8" s="642"/>
      <c r="BM8" s="642"/>
      <c r="BN8" s="643"/>
      <c r="BO8" s="644">
        <v>0.9</v>
      </c>
      <c r="BP8" s="644"/>
      <c r="BQ8" s="644"/>
      <c r="BR8" s="644"/>
      <c r="BS8" s="650" t="s">
        <v>235</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187215412</v>
      </c>
      <c r="CS8" s="642"/>
      <c r="CT8" s="642"/>
      <c r="CU8" s="642"/>
      <c r="CV8" s="642"/>
      <c r="CW8" s="642"/>
      <c r="CX8" s="642"/>
      <c r="CY8" s="643"/>
      <c r="CZ8" s="644">
        <v>34.799999999999997</v>
      </c>
      <c r="DA8" s="644"/>
      <c r="DB8" s="644"/>
      <c r="DC8" s="644"/>
      <c r="DD8" s="650">
        <v>6041695</v>
      </c>
      <c r="DE8" s="642"/>
      <c r="DF8" s="642"/>
      <c r="DG8" s="642"/>
      <c r="DH8" s="642"/>
      <c r="DI8" s="642"/>
      <c r="DJ8" s="642"/>
      <c r="DK8" s="642"/>
      <c r="DL8" s="642"/>
      <c r="DM8" s="642"/>
      <c r="DN8" s="642"/>
      <c r="DO8" s="642"/>
      <c r="DP8" s="643"/>
      <c r="DQ8" s="650">
        <v>90192512</v>
      </c>
      <c r="DR8" s="642"/>
      <c r="DS8" s="642"/>
      <c r="DT8" s="642"/>
      <c r="DU8" s="642"/>
      <c r="DV8" s="642"/>
      <c r="DW8" s="642"/>
      <c r="DX8" s="642"/>
      <c r="DY8" s="642"/>
      <c r="DZ8" s="642"/>
      <c r="EA8" s="642"/>
      <c r="EB8" s="642"/>
      <c r="EC8" s="651"/>
    </row>
    <row r="9" spans="2:143" ht="11.25" customHeight="1" x14ac:dyDescent="0.2">
      <c r="B9" s="638" t="s">
        <v>242</v>
      </c>
      <c r="C9" s="639"/>
      <c r="D9" s="639"/>
      <c r="E9" s="639"/>
      <c r="F9" s="639"/>
      <c r="G9" s="639"/>
      <c r="H9" s="639"/>
      <c r="I9" s="639"/>
      <c r="J9" s="639"/>
      <c r="K9" s="639"/>
      <c r="L9" s="639"/>
      <c r="M9" s="639"/>
      <c r="N9" s="639"/>
      <c r="O9" s="639"/>
      <c r="P9" s="639"/>
      <c r="Q9" s="640"/>
      <c r="R9" s="641">
        <v>852841</v>
      </c>
      <c r="S9" s="642"/>
      <c r="T9" s="642"/>
      <c r="U9" s="642"/>
      <c r="V9" s="642"/>
      <c r="W9" s="642"/>
      <c r="X9" s="642"/>
      <c r="Y9" s="643"/>
      <c r="Z9" s="644">
        <v>0.2</v>
      </c>
      <c r="AA9" s="644"/>
      <c r="AB9" s="644"/>
      <c r="AC9" s="644"/>
      <c r="AD9" s="645">
        <v>852841</v>
      </c>
      <c r="AE9" s="645"/>
      <c r="AF9" s="645"/>
      <c r="AG9" s="645"/>
      <c r="AH9" s="645"/>
      <c r="AI9" s="645"/>
      <c r="AJ9" s="645"/>
      <c r="AK9" s="645"/>
      <c r="AL9" s="646">
        <v>0.3</v>
      </c>
      <c r="AM9" s="647"/>
      <c r="AN9" s="647"/>
      <c r="AO9" s="648"/>
      <c r="AP9" s="638" t="s">
        <v>243</v>
      </c>
      <c r="AQ9" s="639"/>
      <c r="AR9" s="639"/>
      <c r="AS9" s="639"/>
      <c r="AT9" s="639"/>
      <c r="AU9" s="639"/>
      <c r="AV9" s="639"/>
      <c r="AW9" s="639"/>
      <c r="AX9" s="639"/>
      <c r="AY9" s="639"/>
      <c r="AZ9" s="639"/>
      <c r="BA9" s="639"/>
      <c r="BB9" s="639"/>
      <c r="BC9" s="639"/>
      <c r="BD9" s="639"/>
      <c r="BE9" s="639"/>
      <c r="BF9" s="640"/>
      <c r="BG9" s="641">
        <v>122692538</v>
      </c>
      <c r="BH9" s="642"/>
      <c r="BI9" s="642"/>
      <c r="BJ9" s="642"/>
      <c r="BK9" s="642"/>
      <c r="BL9" s="642"/>
      <c r="BM9" s="642"/>
      <c r="BN9" s="643"/>
      <c r="BO9" s="644">
        <v>46.3</v>
      </c>
      <c r="BP9" s="644"/>
      <c r="BQ9" s="644"/>
      <c r="BR9" s="644"/>
      <c r="BS9" s="650" t="s">
        <v>129</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37361910</v>
      </c>
      <c r="CS9" s="642"/>
      <c r="CT9" s="642"/>
      <c r="CU9" s="642"/>
      <c r="CV9" s="642"/>
      <c r="CW9" s="642"/>
      <c r="CX9" s="642"/>
      <c r="CY9" s="643"/>
      <c r="CZ9" s="644">
        <v>6.9</v>
      </c>
      <c r="DA9" s="644"/>
      <c r="DB9" s="644"/>
      <c r="DC9" s="644"/>
      <c r="DD9" s="650">
        <v>2809937</v>
      </c>
      <c r="DE9" s="642"/>
      <c r="DF9" s="642"/>
      <c r="DG9" s="642"/>
      <c r="DH9" s="642"/>
      <c r="DI9" s="642"/>
      <c r="DJ9" s="642"/>
      <c r="DK9" s="642"/>
      <c r="DL9" s="642"/>
      <c r="DM9" s="642"/>
      <c r="DN9" s="642"/>
      <c r="DO9" s="642"/>
      <c r="DP9" s="643"/>
      <c r="DQ9" s="650">
        <v>31431649</v>
      </c>
      <c r="DR9" s="642"/>
      <c r="DS9" s="642"/>
      <c r="DT9" s="642"/>
      <c r="DU9" s="642"/>
      <c r="DV9" s="642"/>
      <c r="DW9" s="642"/>
      <c r="DX9" s="642"/>
      <c r="DY9" s="642"/>
      <c r="DZ9" s="642"/>
      <c r="EA9" s="642"/>
      <c r="EB9" s="642"/>
      <c r="EC9" s="651"/>
    </row>
    <row r="10" spans="2:143" ht="11.25" customHeight="1" x14ac:dyDescent="0.2">
      <c r="B10" s="638" t="s">
        <v>245</v>
      </c>
      <c r="C10" s="639"/>
      <c r="D10" s="639"/>
      <c r="E10" s="639"/>
      <c r="F10" s="639"/>
      <c r="G10" s="639"/>
      <c r="H10" s="639"/>
      <c r="I10" s="639"/>
      <c r="J10" s="639"/>
      <c r="K10" s="639"/>
      <c r="L10" s="639"/>
      <c r="M10" s="639"/>
      <c r="N10" s="639"/>
      <c r="O10" s="639"/>
      <c r="P10" s="639"/>
      <c r="Q10" s="640"/>
      <c r="R10" s="641">
        <v>304028</v>
      </c>
      <c r="S10" s="642"/>
      <c r="T10" s="642"/>
      <c r="U10" s="642"/>
      <c r="V10" s="642"/>
      <c r="W10" s="642"/>
      <c r="X10" s="642"/>
      <c r="Y10" s="643"/>
      <c r="Z10" s="644">
        <v>0.1</v>
      </c>
      <c r="AA10" s="644"/>
      <c r="AB10" s="644"/>
      <c r="AC10" s="644"/>
      <c r="AD10" s="645">
        <v>304028</v>
      </c>
      <c r="AE10" s="645"/>
      <c r="AF10" s="645"/>
      <c r="AG10" s="645"/>
      <c r="AH10" s="645"/>
      <c r="AI10" s="645"/>
      <c r="AJ10" s="645"/>
      <c r="AK10" s="645"/>
      <c r="AL10" s="646">
        <v>0.1</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4634029</v>
      </c>
      <c r="BH10" s="642"/>
      <c r="BI10" s="642"/>
      <c r="BJ10" s="642"/>
      <c r="BK10" s="642"/>
      <c r="BL10" s="642"/>
      <c r="BM10" s="642"/>
      <c r="BN10" s="643"/>
      <c r="BO10" s="644">
        <v>1.7</v>
      </c>
      <c r="BP10" s="644"/>
      <c r="BQ10" s="644"/>
      <c r="BR10" s="644"/>
      <c r="BS10" s="650" t="s">
        <v>235</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250435</v>
      </c>
      <c r="CS10" s="642"/>
      <c r="CT10" s="642"/>
      <c r="CU10" s="642"/>
      <c r="CV10" s="642"/>
      <c r="CW10" s="642"/>
      <c r="CX10" s="642"/>
      <c r="CY10" s="643"/>
      <c r="CZ10" s="644">
        <v>0</v>
      </c>
      <c r="DA10" s="644"/>
      <c r="DB10" s="644"/>
      <c r="DC10" s="644"/>
      <c r="DD10" s="650" t="s">
        <v>129</v>
      </c>
      <c r="DE10" s="642"/>
      <c r="DF10" s="642"/>
      <c r="DG10" s="642"/>
      <c r="DH10" s="642"/>
      <c r="DI10" s="642"/>
      <c r="DJ10" s="642"/>
      <c r="DK10" s="642"/>
      <c r="DL10" s="642"/>
      <c r="DM10" s="642"/>
      <c r="DN10" s="642"/>
      <c r="DO10" s="642"/>
      <c r="DP10" s="643"/>
      <c r="DQ10" s="650">
        <v>171652</v>
      </c>
      <c r="DR10" s="642"/>
      <c r="DS10" s="642"/>
      <c r="DT10" s="642"/>
      <c r="DU10" s="642"/>
      <c r="DV10" s="642"/>
      <c r="DW10" s="642"/>
      <c r="DX10" s="642"/>
      <c r="DY10" s="642"/>
      <c r="DZ10" s="642"/>
      <c r="EA10" s="642"/>
      <c r="EB10" s="642"/>
      <c r="EC10" s="651"/>
    </row>
    <row r="11" spans="2:143" ht="11.25" customHeight="1" x14ac:dyDescent="0.2">
      <c r="B11" s="638" t="s">
        <v>248</v>
      </c>
      <c r="C11" s="639"/>
      <c r="D11" s="639"/>
      <c r="E11" s="639"/>
      <c r="F11" s="639"/>
      <c r="G11" s="639"/>
      <c r="H11" s="639"/>
      <c r="I11" s="639"/>
      <c r="J11" s="639"/>
      <c r="K11" s="639"/>
      <c r="L11" s="639"/>
      <c r="M11" s="639"/>
      <c r="N11" s="639"/>
      <c r="O11" s="639"/>
      <c r="P11" s="639"/>
      <c r="Q11" s="640"/>
      <c r="R11" s="641">
        <v>4165680</v>
      </c>
      <c r="S11" s="642"/>
      <c r="T11" s="642"/>
      <c r="U11" s="642"/>
      <c r="V11" s="642"/>
      <c r="W11" s="642"/>
      <c r="X11" s="642"/>
      <c r="Y11" s="643"/>
      <c r="Z11" s="644">
        <v>0.8</v>
      </c>
      <c r="AA11" s="644"/>
      <c r="AB11" s="644"/>
      <c r="AC11" s="644"/>
      <c r="AD11" s="645">
        <v>4165680</v>
      </c>
      <c r="AE11" s="645"/>
      <c r="AF11" s="645"/>
      <c r="AG11" s="645"/>
      <c r="AH11" s="645"/>
      <c r="AI11" s="645"/>
      <c r="AJ11" s="645"/>
      <c r="AK11" s="645"/>
      <c r="AL11" s="646">
        <v>1.4</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18736831</v>
      </c>
      <c r="BH11" s="642"/>
      <c r="BI11" s="642"/>
      <c r="BJ11" s="642"/>
      <c r="BK11" s="642"/>
      <c r="BL11" s="642"/>
      <c r="BM11" s="642"/>
      <c r="BN11" s="643"/>
      <c r="BO11" s="644">
        <v>7.1</v>
      </c>
      <c r="BP11" s="644"/>
      <c r="BQ11" s="644"/>
      <c r="BR11" s="644"/>
      <c r="BS11" s="650">
        <v>3550881</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1199908</v>
      </c>
      <c r="CS11" s="642"/>
      <c r="CT11" s="642"/>
      <c r="CU11" s="642"/>
      <c r="CV11" s="642"/>
      <c r="CW11" s="642"/>
      <c r="CX11" s="642"/>
      <c r="CY11" s="643"/>
      <c r="CZ11" s="644">
        <v>0.2</v>
      </c>
      <c r="DA11" s="644"/>
      <c r="DB11" s="644"/>
      <c r="DC11" s="644"/>
      <c r="DD11" s="650">
        <v>129868</v>
      </c>
      <c r="DE11" s="642"/>
      <c r="DF11" s="642"/>
      <c r="DG11" s="642"/>
      <c r="DH11" s="642"/>
      <c r="DI11" s="642"/>
      <c r="DJ11" s="642"/>
      <c r="DK11" s="642"/>
      <c r="DL11" s="642"/>
      <c r="DM11" s="642"/>
      <c r="DN11" s="642"/>
      <c r="DO11" s="642"/>
      <c r="DP11" s="643"/>
      <c r="DQ11" s="650">
        <v>1029637</v>
      </c>
      <c r="DR11" s="642"/>
      <c r="DS11" s="642"/>
      <c r="DT11" s="642"/>
      <c r="DU11" s="642"/>
      <c r="DV11" s="642"/>
      <c r="DW11" s="642"/>
      <c r="DX11" s="642"/>
      <c r="DY11" s="642"/>
      <c r="DZ11" s="642"/>
      <c r="EA11" s="642"/>
      <c r="EB11" s="642"/>
      <c r="EC11" s="651"/>
    </row>
    <row r="12" spans="2:143" ht="11.25" customHeight="1" x14ac:dyDescent="0.2">
      <c r="B12" s="638" t="s">
        <v>251</v>
      </c>
      <c r="C12" s="639"/>
      <c r="D12" s="639"/>
      <c r="E12" s="639"/>
      <c r="F12" s="639"/>
      <c r="G12" s="639"/>
      <c r="H12" s="639"/>
      <c r="I12" s="639"/>
      <c r="J12" s="639"/>
      <c r="K12" s="639"/>
      <c r="L12" s="639"/>
      <c r="M12" s="639"/>
      <c r="N12" s="639"/>
      <c r="O12" s="639"/>
      <c r="P12" s="639"/>
      <c r="Q12" s="640"/>
      <c r="R12" s="641">
        <v>22851605</v>
      </c>
      <c r="S12" s="642"/>
      <c r="T12" s="642"/>
      <c r="U12" s="642"/>
      <c r="V12" s="642"/>
      <c r="W12" s="642"/>
      <c r="X12" s="642"/>
      <c r="Y12" s="643"/>
      <c r="Z12" s="644">
        <v>4.2</v>
      </c>
      <c r="AA12" s="644"/>
      <c r="AB12" s="644"/>
      <c r="AC12" s="644"/>
      <c r="AD12" s="645">
        <v>22851605</v>
      </c>
      <c r="AE12" s="645"/>
      <c r="AF12" s="645"/>
      <c r="AG12" s="645"/>
      <c r="AH12" s="645"/>
      <c r="AI12" s="645"/>
      <c r="AJ12" s="645"/>
      <c r="AK12" s="645"/>
      <c r="AL12" s="646">
        <v>7.7</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85157136</v>
      </c>
      <c r="BH12" s="642"/>
      <c r="BI12" s="642"/>
      <c r="BJ12" s="642"/>
      <c r="BK12" s="642"/>
      <c r="BL12" s="642"/>
      <c r="BM12" s="642"/>
      <c r="BN12" s="643"/>
      <c r="BO12" s="644">
        <v>32.1</v>
      </c>
      <c r="BP12" s="644"/>
      <c r="BQ12" s="644"/>
      <c r="BR12" s="644"/>
      <c r="BS12" s="650" t="s">
        <v>129</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16773924</v>
      </c>
      <c r="CS12" s="642"/>
      <c r="CT12" s="642"/>
      <c r="CU12" s="642"/>
      <c r="CV12" s="642"/>
      <c r="CW12" s="642"/>
      <c r="CX12" s="642"/>
      <c r="CY12" s="643"/>
      <c r="CZ12" s="644">
        <v>3.1</v>
      </c>
      <c r="DA12" s="644"/>
      <c r="DB12" s="644"/>
      <c r="DC12" s="644"/>
      <c r="DD12" s="650">
        <v>317944</v>
      </c>
      <c r="DE12" s="642"/>
      <c r="DF12" s="642"/>
      <c r="DG12" s="642"/>
      <c r="DH12" s="642"/>
      <c r="DI12" s="642"/>
      <c r="DJ12" s="642"/>
      <c r="DK12" s="642"/>
      <c r="DL12" s="642"/>
      <c r="DM12" s="642"/>
      <c r="DN12" s="642"/>
      <c r="DO12" s="642"/>
      <c r="DP12" s="643"/>
      <c r="DQ12" s="650">
        <v>2462575</v>
      </c>
      <c r="DR12" s="642"/>
      <c r="DS12" s="642"/>
      <c r="DT12" s="642"/>
      <c r="DU12" s="642"/>
      <c r="DV12" s="642"/>
      <c r="DW12" s="642"/>
      <c r="DX12" s="642"/>
      <c r="DY12" s="642"/>
      <c r="DZ12" s="642"/>
      <c r="EA12" s="642"/>
      <c r="EB12" s="642"/>
      <c r="EC12" s="651"/>
    </row>
    <row r="13" spans="2:143" ht="11.25" customHeight="1" x14ac:dyDescent="0.2">
      <c r="B13" s="638" t="s">
        <v>254</v>
      </c>
      <c r="C13" s="639"/>
      <c r="D13" s="639"/>
      <c r="E13" s="639"/>
      <c r="F13" s="639"/>
      <c r="G13" s="639"/>
      <c r="H13" s="639"/>
      <c r="I13" s="639"/>
      <c r="J13" s="639"/>
      <c r="K13" s="639"/>
      <c r="L13" s="639"/>
      <c r="M13" s="639"/>
      <c r="N13" s="639"/>
      <c r="O13" s="639"/>
      <c r="P13" s="639"/>
      <c r="Q13" s="640"/>
      <c r="R13" s="641">
        <v>66853</v>
      </c>
      <c r="S13" s="642"/>
      <c r="T13" s="642"/>
      <c r="U13" s="642"/>
      <c r="V13" s="642"/>
      <c r="W13" s="642"/>
      <c r="X13" s="642"/>
      <c r="Y13" s="643"/>
      <c r="Z13" s="644">
        <v>0</v>
      </c>
      <c r="AA13" s="644"/>
      <c r="AB13" s="644"/>
      <c r="AC13" s="644"/>
      <c r="AD13" s="645">
        <v>66853</v>
      </c>
      <c r="AE13" s="645"/>
      <c r="AF13" s="645"/>
      <c r="AG13" s="645"/>
      <c r="AH13" s="645"/>
      <c r="AI13" s="645"/>
      <c r="AJ13" s="645"/>
      <c r="AK13" s="645"/>
      <c r="AL13" s="646">
        <v>0</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84419287</v>
      </c>
      <c r="BH13" s="642"/>
      <c r="BI13" s="642"/>
      <c r="BJ13" s="642"/>
      <c r="BK13" s="642"/>
      <c r="BL13" s="642"/>
      <c r="BM13" s="642"/>
      <c r="BN13" s="643"/>
      <c r="BO13" s="644">
        <v>31.8</v>
      </c>
      <c r="BP13" s="644"/>
      <c r="BQ13" s="644"/>
      <c r="BR13" s="644"/>
      <c r="BS13" s="650" t="s">
        <v>129</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66068477</v>
      </c>
      <c r="CS13" s="642"/>
      <c r="CT13" s="642"/>
      <c r="CU13" s="642"/>
      <c r="CV13" s="642"/>
      <c r="CW13" s="642"/>
      <c r="CX13" s="642"/>
      <c r="CY13" s="643"/>
      <c r="CZ13" s="644">
        <v>12.3</v>
      </c>
      <c r="DA13" s="644"/>
      <c r="DB13" s="644"/>
      <c r="DC13" s="644"/>
      <c r="DD13" s="650">
        <v>36566356</v>
      </c>
      <c r="DE13" s="642"/>
      <c r="DF13" s="642"/>
      <c r="DG13" s="642"/>
      <c r="DH13" s="642"/>
      <c r="DI13" s="642"/>
      <c r="DJ13" s="642"/>
      <c r="DK13" s="642"/>
      <c r="DL13" s="642"/>
      <c r="DM13" s="642"/>
      <c r="DN13" s="642"/>
      <c r="DO13" s="642"/>
      <c r="DP13" s="643"/>
      <c r="DQ13" s="650">
        <v>25933849</v>
      </c>
      <c r="DR13" s="642"/>
      <c r="DS13" s="642"/>
      <c r="DT13" s="642"/>
      <c r="DU13" s="642"/>
      <c r="DV13" s="642"/>
      <c r="DW13" s="642"/>
      <c r="DX13" s="642"/>
      <c r="DY13" s="642"/>
      <c r="DZ13" s="642"/>
      <c r="EA13" s="642"/>
      <c r="EB13" s="642"/>
      <c r="EC13" s="651"/>
    </row>
    <row r="14" spans="2:143" ht="11.25" customHeight="1" x14ac:dyDescent="0.2">
      <c r="B14" s="638" t="s">
        <v>257</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235</v>
      </c>
      <c r="AA14" s="644"/>
      <c r="AB14" s="644"/>
      <c r="AC14" s="644"/>
      <c r="AD14" s="645" t="s">
        <v>235</v>
      </c>
      <c r="AE14" s="645"/>
      <c r="AF14" s="645"/>
      <c r="AG14" s="645"/>
      <c r="AH14" s="645"/>
      <c r="AI14" s="645"/>
      <c r="AJ14" s="645"/>
      <c r="AK14" s="645"/>
      <c r="AL14" s="646" t="s">
        <v>235</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1318345</v>
      </c>
      <c r="BH14" s="642"/>
      <c r="BI14" s="642"/>
      <c r="BJ14" s="642"/>
      <c r="BK14" s="642"/>
      <c r="BL14" s="642"/>
      <c r="BM14" s="642"/>
      <c r="BN14" s="643"/>
      <c r="BO14" s="644">
        <v>0.5</v>
      </c>
      <c r="BP14" s="644"/>
      <c r="BQ14" s="644"/>
      <c r="BR14" s="644"/>
      <c r="BS14" s="650" t="s">
        <v>129</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17551636</v>
      </c>
      <c r="CS14" s="642"/>
      <c r="CT14" s="642"/>
      <c r="CU14" s="642"/>
      <c r="CV14" s="642"/>
      <c r="CW14" s="642"/>
      <c r="CX14" s="642"/>
      <c r="CY14" s="643"/>
      <c r="CZ14" s="644">
        <v>3.3</v>
      </c>
      <c r="DA14" s="644"/>
      <c r="DB14" s="644"/>
      <c r="DC14" s="644"/>
      <c r="DD14" s="650">
        <v>3070914</v>
      </c>
      <c r="DE14" s="642"/>
      <c r="DF14" s="642"/>
      <c r="DG14" s="642"/>
      <c r="DH14" s="642"/>
      <c r="DI14" s="642"/>
      <c r="DJ14" s="642"/>
      <c r="DK14" s="642"/>
      <c r="DL14" s="642"/>
      <c r="DM14" s="642"/>
      <c r="DN14" s="642"/>
      <c r="DO14" s="642"/>
      <c r="DP14" s="643"/>
      <c r="DQ14" s="650">
        <v>14819686</v>
      </c>
      <c r="DR14" s="642"/>
      <c r="DS14" s="642"/>
      <c r="DT14" s="642"/>
      <c r="DU14" s="642"/>
      <c r="DV14" s="642"/>
      <c r="DW14" s="642"/>
      <c r="DX14" s="642"/>
      <c r="DY14" s="642"/>
      <c r="DZ14" s="642"/>
      <c r="EA14" s="642"/>
      <c r="EB14" s="642"/>
      <c r="EC14" s="651"/>
    </row>
    <row r="15" spans="2:143" ht="11.25" customHeight="1" x14ac:dyDescent="0.2">
      <c r="B15" s="638" t="s">
        <v>260</v>
      </c>
      <c r="C15" s="639"/>
      <c r="D15" s="639"/>
      <c r="E15" s="639"/>
      <c r="F15" s="639"/>
      <c r="G15" s="639"/>
      <c r="H15" s="639"/>
      <c r="I15" s="639"/>
      <c r="J15" s="639"/>
      <c r="K15" s="639"/>
      <c r="L15" s="639"/>
      <c r="M15" s="639"/>
      <c r="N15" s="639"/>
      <c r="O15" s="639"/>
      <c r="P15" s="639"/>
      <c r="Q15" s="640"/>
      <c r="R15" s="641">
        <v>1398644</v>
      </c>
      <c r="S15" s="642"/>
      <c r="T15" s="642"/>
      <c r="U15" s="642"/>
      <c r="V15" s="642"/>
      <c r="W15" s="642"/>
      <c r="X15" s="642"/>
      <c r="Y15" s="643"/>
      <c r="Z15" s="644">
        <v>0.3</v>
      </c>
      <c r="AA15" s="644"/>
      <c r="AB15" s="644"/>
      <c r="AC15" s="644"/>
      <c r="AD15" s="645">
        <v>1398644</v>
      </c>
      <c r="AE15" s="645"/>
      <c r="AF15" s="645"/>
      <c r="AG15" s="645"/>
      <c r="AH15" s="645"/>
      <c r="AI15" s="645"/>
      <c r="AJ15" s="645"/>
      <c r="AK15" s="645"/>
      <c r="AL15" s="646">
        <v>0.5</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7409026</v>
      </c>
      <c r="BH15" s="642"/>
      <c r="BI15" s="642"/>
      <c r="BJ15" s="642"/>
      <c r="BK15" s="642"/>
      <c r="BL15" s="642"/>
      <c r="BM15" s="642"/>
      <c r="BN15" s="643"/>
      <c r="BO15" s="644">
        <v>2.8</v>
      </c>
      <c r="BP15" s="644"/>
      <c r="BQ15" s="644"/>
      <c r="BR15" s="644"/>
      <c r="BS15" s="650" t="s">
        <v>129</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100874052</v>
      </c>
      <c r="CS15" s="642"/>
      <c r="CT15" s="642"/>
      <c r="CU15" s="642"/>
      <c r="CV15" s="642"/>
      <c r="CW15" s="642"/>
      <c r="CX15" s="642"/>
      <c r="CY15" s="643"/>
      <c r="CZ15" s="644">
        <v>18.7</v>
      </c>
      <c r="DA15" s="644"/>
      <c r="DB15" s="644"/>
      <c r="DC15" s="644"/>
      <c r="DD15" s="650">
        <v>14669299</v>
      </c>
      <c r="DE15" s="642"/>
      <c r="DF15" s="642"/>
      <c r="DG15" s="642"/>
      <c r="DH15" s="642"/>
      <c r="DI15" s="642"/>
      <c r="DJ15" s="642"/>
      <c r="DK15" s="642"/>
      <c r="DL15" s="642"/>
      <c r="DM15" s="642"/>
      <c r="DN15" s="642"/>
      <c r="DO15" s="642"/>
      <c r="DP15" s="643"/>
      <c r="DQ15" s="650">
        <v>74856210</v>
      </c>
      <c r="DR15" s="642"/>
      <c r="DS15" s="642"/>
      <c r="DT15" s="642"/>
      <c r="DU15" s="642"/>
      <c r="DV15" s="642"/>
      <c r="DW15" s="642"/>
      <c r="DX15" s="642"/>
      <c r="DY15" s="642"/>
      <c r="DZ15" s="642"/>
      <c r="EA15" s="642"/>
      <c r="EB15" s="642"/>
      <c r="EC15" s="651"/>
    </row>
    <row r="16" spans="2:143" ht="11.25" customHeight="1" x14ac:dyDescent="0.2">
      <c r="B16" s="638" t="s">
        <v>263</v>
      </c>
      <c r="C16" s="639"/>
      <c r="D16" s="639"/>
      <c r="E16" s="639"/>
      <c r="F16" s="639"/>
      <c r="G16" s="639"/>
      <c r="H16" s="639"/>
      <c r="I16" s="639"/>
      <c r="J16" s="639"/>
      <c r="K16" s="639"/>
      <c r="L16" s="639"/>
      <c r="M16" s="639"/>
      <c r="N16" s="639"/>
      <c r="O16" s="639"/>
      <c r="P16" s="639"/>
      <c r="Q16" s="640"/>
      <c r="R16" s="641">
        <v>6578127</v>
      </c>
      <c r="S16" s="642"/>
      <c r="T16" s="642"/>
      <c r="U16" s="642"/>
      <c r="V16" s="642"/>
      <c r="W16" s="642"/>
      <c r="X16" s="642"/>
      <c r="Y16" s="643"/>
      <c r="Z16" s="644">
        <v>1.2</v>
      </c>
      <c r="AA16" s="644"/>
      <c r="AB16" s="644"/>
      <c r="AC16" s="644"/>
      <c r="AD16" s="645">
        <v>6578127</v>
      </c>
      <c r="AE16" s="645"/>
      <c r="AF16" s="645"/>
      <c r="AG16" s="645"/>
      <c r="AH16" s="645"/>
      <c r="AI16" s="645"/>
      <c r="AJ16" s="645"/>
      <c r="AK16" s="645"/>
      <c r="AL16" s="646">
        <v>2.2000000000000002</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129</v>
      </c>
      <c r="BP16" s="644"/>
      <c r="BQ16" s="644"/>
      <c r="BR16" s="644"/>
      <c r="BS16" s="650" t="s">
        <v>235</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t="s">
        <v>129</v>
      </c>
      <c r="CS16" s="642"/>
      <c r="CT16" s="642"/>
      <c r="CU16" s="642"/>
      <c r="CV16" s="642"/>
      <c r="CW16" s="642"/>
      <c r="CX16" s="642"/>
      <c r="CY16" s="643"/>
      <c r="CZ16" s="644" t="s">
        <v>129</v>
      </c>
      <c r="DA16" s="644"/>
      <c r="DB16" s="644"/>
      <c r="DC16" s="644"/>
      <c r="DD16" s="650" t="s">
        <v>235</v>
      </c>
      <c r="DE16" s="642"/>
      <c r="DF16" s="642"/>
      <c r="DG16" s="642"/>
      <c r="DH16" s="642"/>
      <c r="DI16" s="642"/>
      <c r="DJ16" s="642"/>
      <c r="DK16" s="642"/>
      <c r="DL16" s="642"/>
      <c r="DM16" s="642"/>
      <c r="DN16" s="642"/>
      <c r="DO16" s="642"/>
      <c r="DP16" s="643"/>
      <c r="DQ16" s="650" t="s">
        <v>129</v>
      </c>
      <c r="DR16" s="642"/>
      <c r="DS16" s="642"/>
      <c r="DT16" s="642"/>
      <c r="DU16" s="642"/>
      <c r="DV16" s="642"/>
      <c r="DW16" s="642"/>
      <c r="DX16" s="642"/>
      <c r="DY16" s="642"/>
      <c r="DZ16" s="642"/>
      <c r="EA16" s="642"/>
      <c r="EB16" s="642"/>
      <c r="EC16" s="651"/>
    </row>
    <row r="17" spans="2:133" ht="11.25" customHeight="1" x14ac:dyDescent="0.2">
      <c r="B17" s="638" t="s">
        <v>266</v>
      </c>
      <c r="C17" s="639"/>
      <c r="D17" s="639"/>
      <c r="E17" s="639"/>
      <c r="F17" s="639"/>
      <c r="G17" s="639"/>
      <c r="H17" s="639"/>
      <c r="I17" s="639"/>
      <c r="J17" s="639"/>
      <c r="K17" s="639"/>
      <c r="L17" s="639"/>
      <c r="M17" s="639"/>
      <c r="N17" s="639"/>
      <c r="O17" s="639"/>
      <c r="P17" s="639"/>
      <c r="Q17" s="640"/>
      <c r="R17" s="641">
        <v>1584043</v>
      </c>
      <c r="S17" s="642"/>
      <c r="T17" s="642"/>
      <c r="U17" s="642"/>
      <c r="V17" s="642"/>
      <c r="W17" s="642"/>
      <c r="X17" s="642"/>
      <c r="Y17" s="643"/>
      <c r="Z17" s="644">
        <v>0.3</v>
      </c>
      <c r="AA17" s="644"/>
      <c r="AB17" s="644"/>
      <c r="AC17" s="644"/>
      <c r="AD17" s="645">
        <v>1584043</v>
      </c>
      <c r="AE17" s="645"/>
      <c r="AF17" s="645"/>
      <c r="AG17" s="645"/>
      <c r="AH17" s="645"/>
      <c r="AI17" s="645"/>
      <c r="AJ17" s="645"/>
      <c r="AK17" s="645"/>
      <c r="AL17" s="646">
        <v>0.5</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235</v>
      </c>
      <c r="BH17" s="642"/>
      <c r="BI17" s="642"/>
      <c r="BJ17" s="642"/>
      <c r="BK17" s="642"/>
      <c r="BL17" s="642"/>
      <c r="BM17" s="642"/>
      <c r="BN17" s="643"/>
      <c r="BO17" s="644" t="s">
        <v>129</v>
      </c>
      <c r="BP17" s="644"/>
      <c r="BQ17" s="644"/>
      <c r="BR17" s="644"/>
      <c r="BS17" s="650" t="s">
        <v>235</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52315103</v>
      </c>
      <c r="CS17" s="642"/>
      <c r="CT17" s="642"/>
      <c r="CU17" s="642"/>
      <c r="CV17" s="642"/>
      <c r="CW17" s="642"/>
      <c r="CX17" s="642"/>
      <c r="CY17" s="643"/>
      <c r="CZ17" s="644">
        <v>9.6999999999999993</v>
      </c>
      <c r="DA17" s="644"/>
      <c r="DB17" s="644"/>
      <c r="DC17" s="644"/>
      <c r="DD17" s="650" t="s">
        <v>235</v>
      </c>
      <c r="DE17" s="642"/>
      <c r="DF17" s="642"/>
      <c r="DG17" s="642"/>
      <c r="DH17" s="642"/>
      <c r="DI17" s="642"/>
      <c r="DJ17" s="642"/>
      <c r="DK17" s="642"/>
      <c r="DL17" s="642"/>
      <c r="DM17" s="642"/>
      <c r="DN17" s="642"/>
      <c r="DO17" s="642"/>
      <c r="DP17" s="643"/>
      <c r="DQ17" s="650">
        <v>52226752</v>
      </c>
      <c r="DR17" s="642"/>
      <c r="DS17" s="642"/>
      <c r="DT17" s="642"/>
      <c r="DU17" s="642"/>
      <c r="DV17" s="642"/>
      <c r="DW17" s="642"/>
      <c r="DX17" s="642"/>
      <c r="DY17" s="642"/>
      <c r="DZ17" s="642"/>
      <c r="EA17" s="642"/>
      <c r="EB17" s="642"/>
      <c r="EC17" s="651"/>
    </row>
    <row r="18" spans="2:133" ht="11.25" customHeight="1" x14ac:dyDescent="0.2">
      <c r="B18" s="638" t="s">
        <v>269</v>
      </c>
      <c r="C18" s="639"/>
      <c r="D18" s="639"/>
      <c r="E18" s="639"/>
      <c r="F18" s="639"/>
      <c r="G18" s="639"/>
      <c r="H18" s="639"/>
      <c r="I18" s="639"/>
      <c r="J18" s="639"/>
      <c r="K18" s="639"/>
      <c r="L18" s="639"/>
      <c r="M18" s="639"/>
      <c r="N18" s="639"/>
      <c r="O18" s="639"/>
      <c r="P18" s="639"/>
      <c r="Q18" s="640"/>
      <c r="R18" s="641">
        <v>6412421</v>
      </c>
      <c r="S18" s="642"/>
      <c r="T18" s="642"/>
      <c r="U18" s="642"/>
      <c r="V18" s="642"/>
      <c r="W18" s="642"/>
      <c r="X18" s="642"/>
      <c r="Y18" s="643"/>
      <c r="Z18" s="644">
        <v>1.2</v>
      </c>
      <c r="AA18" s="644"/>
      <c r="AB18" s="644"/>
      <c r="AC18" s="644"/>
      <c r="AD18" s="645">
        <v>4943653</v>
      </c>
      <c r="AE18" s="645"/>
      <c r="AF18" s="645"/>
      <c r="AG18" s="645"/>
      <c r="AH18" s="645"/>
      <c r="AI18" s="645"/>
      <c r="AJ18" s="645"/>
      <c r="AK18" s="645"/>
      <c r="AL18" s="646">
        <v>1.7</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235</v>
      </c>
      <c r="BH18" s="642"/>
      <c r="BI18" s="642"/>
      <c r="BJ18" s="642"/>
      <c r="BK18" s="642"/>
      <c r="BL18" s="642"/>
      <c r="BM18" s="642"/>
      <c r="BN18" s="643"/>
      <c r="BO18" s="644" t="s">
        <v>235</v>
      </c>
      <c r="BP18" s="644"/>
      <c r="BQ18" s="644"/>
      <c r="BR18" s="644"/>
      <c r="BS18" s="650" t="s">
        <v>235</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235</v>
      </c>
      <c r="CS18" s="642"/>
      <c r="CT18" s="642"/>
      <c r="CU18" s="642"/>
      <c r="CV18" s="642"/>
      <c r="CW18" s="642"/>
      <c r="CX18" s="642"/>
      <c r="CY18" s="643"/>
      <c r="CZ18" s="644" t="s">
        <v>235</v>
      </c>
      <c r="DA18" s="644"/>
      <c r="DB18" s="644"/>
      <c r="DC18" s="644"/>
      <c r="DD18" s="650" t="s">
        <v>235</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x14ac:dyDescent="0.2">
      <c r="B19" s="638" t="s">
        <v>272</v>
      </c>
      <c r="C19" s="639"/>
      <c r="D19" s="639"/>
      <c r="E19" s="639"/>
      <c r="F19" s="639"/>
      <c r="G19" s="639"/>
      <c r="H19" s="639"/>
      <c r="I19" s="639"/>
      <c r="J19" s="639"/>
      <c r="K19" s="639"/>
      <c r="L19" s="639"/>
      <c r="M19" s="639"/>
      <c r="N19" s="639"/>
      <c r="O19" s="639"/>
      <c r="P19" s="639"/>
      <c r="Q19" s="640"/>
      <c r="R19" s="641">
        <v>4943653</v>
      </c>
      <c r="S19" s="642"/>
      <c r="T19" s="642"/>
      <c r="U19" s="642"/>
      <c r="V19" s="642"/>
      <c r="W19" s="642"/>
      <c r="X19" s="642"/>
      <c r="Y19" s="643"/>
      <c r="Z19" s="644">
        <v>0.9</v>
      </c>
      <c r="AA19" s="644"/>
      <c r="AB19" s="644"/>
      <c r="AC19" s="644"/>
      <c r="AD19" s="645">
        <v>4943653</v>
      </c>
      <c r="AE19" s="645"/>
      <c r="AF19" s="645"/>
      <c r="AG19" s="645"/>
      <c r="AH19" s="645"/>
      <c r="AI19" s="645"/>
      <c r="AJ19" s="645"/>
      <c r="AK19" s="645"/>
      <c r="AL19" s="646">
        <v>1.7</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22930700</v>
      </c>
      <c r="BH19" s="642"/>
      <c r="BI19" s="642"/>
      <c r="BJ19" s="642"/>
      <c r="BK19" s="642"/>
      <c r="BL19" s="642"/>
      <c r="BM19" s="642"/>
      <c r="BN19" s="643"/>
      <c r="BO19" s="644">
        <v>8.6</v>
      </c>
      <c r="BP19" s="644"/>
      <c r="BQ19" s="644"/>
      <c r="BR19" s="644"/>
      <c r="BS19" s="650" t="s">
        <v>129</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129</v>
      </c>
      <c r="DA19" s="644"/>
      <c r="DB19" s="644"/>
      <c r="DC19" s="644"/>
      <c r="DD19" s="650" t="s">
        <v>235</v>
      </c>
      <c r="DE19" s="642"/>
      <c r="DF19" s="642"/>
      <c r="DG19" s="642"/>
      <c r="DH19" s="642"/>
      <c r="DI19" s="642"/>
      <c r="DJ19" s="642"/>
      <c r="DK19" s="642"/>
      <c r="DL19" s="642"/>
      <c r="DM19" s="642"/>
      <c r="DN19" s="642"/>
      <c r="DO19" s="642"/>
      <c r="DP19" s="643"/>
      <c r="DQ19" s="650" t="s">
        <v>235</v>
      </c>
      <c r="DR19" s="642"/>
      <c r="DS19" s="642"/>
      <c r="DT19" s="642"/>
      <c r="DU19" s="642"/>
      <c r="DV19" s="642"/>
      <c r="DW19" s="642"/>
      <c r="DX19" s="642"/>
      <c r="DY19" s="642"/>
      <c r="DZ19" s="642"/>
      <c r="EA19" s="642"/>
      <c r="EB19" s="642"/>
      <c r="EC19" s="651"/>
    </row>
    <row r="20" spans="2:133" ht="11.25" customHeight="1" x14ac:dyDescent="0.2">
      <c r="B20" s="638" t="s">
        <v>275</v>
      </c>
      <c r="C20" s="639"/>
      <c r="D20" s="639"/>
      <c r="E20" s="639"/>
      <c r="F20" s="639"/>
      <c r="G20" s="639"/>
      <c r="H20" s="639"/>
      <c r="I20" s="639"/>
      <c r="J20" s="639"/>
      <c r="K20" s="639"/>
      <c r="L20" s="639"/>
      <c r="M20" s="639"/>
      <c r="N20" s="639"/>
      <c r="O20" s="639"/>
      <c r="P20" s="639"/>
      <c r="Q20" s="640"/>
      <c r="R20" s="641">
        <v>1467312</v>
      </c>
      <c r="S20" s="642"/>
      <c r="T20" s="642"/>
      <c r="U20" s="642"/>
      <c r="V20" s="642"/>
      <c r="W20" s="642"/>
      <c r="X20" s="642"/>
      <c r="Y20" s="643"/>
      <c r="Z20" s="644">
        <v>0.3</v>
      </c>
      <c r="AA20" s="644"/>
      <c r="AB20" s="644"/>
      <c r="AC20" s="644"/>
      <c r="AD20" s="645" t="s">
        <v>235</v>
      </c>
      <c r="AE20" s="645"/>
      <c r="AF20" s="645"/>
      <c r="AG20" s="645"/>
      <c r="AH20" s="645"/>
      <c r="AI20" s="645"/>
      <c r="AJ20" s="645"/>
      <c r="AK20" s="645"/>
      <c r="AL20" s="646" t="s">
        <v>235</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22930700</v>
      </c>
      <c r="BH20" s="642"/>
      <c r="BI20" s="642"/>
      <c r="BJ20" s="642"/>
      <c r="BK20" s="642"/>
      <c r="BL20" s="642"/>
      <c r="BM20" s="642"/>
      <c r="BN20" s="643"/>
      <c r="BO20" s="644">
        <v>8.6</v>
      </c>
      <c r="BP20" s="644"/>
      <c r="BQ20" s="644"/>
      <c r="BR20" s="644"/>
      <c r="BS20" s="650" t="s">
        <v>235</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538153498</v>
      </c>
      <c r="CS20" s="642"/>
      <c r="CT20" s="642"/>
      <c r="CU20" s="642"/>
      <c r="CV20" s="642"/>
      <c r="CW20" s="642"/>
      <c r="CX20" s="642"/>
      <c r="CY20" s="643"/>
      <c r="CZ20" s="644">
        <v>100</v>
      </c>
      <c r="DA20" s="644"/>
      <c r="DB20" s="644"/>
      <c r="DC20" s="644"/>
      <c r="DD20" s="650">
        <v>81713124</v>
      </c>
      <c r="DE20" s="642"/>
      <c r="DF20" s="642"/>
      <c r="DG20" s="642"/>
      <c r="DH20" s="642"/>
      <c r="DI20" s="642"/>
      <c r="DJ20" s="642"/>
      <c r="DK20" s="642"/>
      <c r="DL20" s="642"/>
      <c r="DM20" s="642"/>
      <c r="DN20" s="642"/>
      <c r="DO20" s="642"/>
      <c r="DP20" s="643"/>
      <c r="DQ20" s="650">
        <v>331686076</v>
      </c>
      <c r="DR20" s="642"/>
      <c r="DS20" s="642"/>
      <c r="DT20" s="642"/>
      <c r="DU20" s="642"/>
      <c r="DV20" s="642"/>
      <c r="DW20" s="642"/>
      <c r="DX20" s="642"/>
      <c r="DY20" s="642"/>
      <c r="DZ20" s="642"/>
      <c r="EA20" s="642"/>
      <c r="EB20" s="642"/>
      <c r="EC20" s="651"/>
    </row>
    <row r="21" spans="2:133" ht="11.25" customHeight="1" x14ac:dyDescent="0.2">
      <c r="B21" s="638" t="s">
        <v>278</v>
      </c>
      <c r="C21" s="639"/>
      <c r="D21" s="639"/>
      <c r="E21" s="639"/>
      <c r="F21" s="639"/>
      <c r="G21" s="639"/>
      <c r="H21" s="639"/>
      <c r="I21" s="639"/>
      <c r="J21" s="639"/>
      <c r="K21" s="639"/>
      <c r="L21" s="639"/>
      <c r="M21" s="639"/>
      <c r="N21" s="639"/>
      <c r="O21" s="639"/>
      <c r="P21" s="639"/>
      <c r="Q21" s="640"/>
      <c r="R21" s="641">
        <v>1456</v>
      </c>
      <c r="S21" s="642"/>
      <c r="T21" s="642"/>
      <c r="U21" s="642"/>
      <c r="V21" s="642"/>
      <c r="W21" s="642"/>
      <c r="X21" s="642"/>
      <c r="Y21" s="643"/>
      <c r="Z21" s="644">
        <v>0</v>
      </c>
      <c r="AA21" s="644"/>
      <c r="AB21" s="644"/>
      <c r="AC21" s="644"/>
      <c r="AD21" s="645" t="s">
        <v>129</v>
      </c>
      <c r="AE21" s="645"/>
      <c r="AF21" s="645"/>
      <c r="AG21" s="645"/>
      <c r="AH21" s="645"/>
      <c r="AI21" s="645"/>
      <c r="AJ21" s="645"/>
      <c r="AK21" s="645"/>
      <c r="AL21" s="646" t="s">
        <v>235</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4126</v>
      </c>
      <c r="BH21" s="642"/>
      <c r="BI21" s="642"/>
      <c r="BJ21" s="642"/>
      <c r="BK21" s="642"/>
      <c r="BL21" s="642"/>
      <c r="BM21" s="642"/>
      <c r="BN21" s="643"/>
      <c r="BO21" s="644">
        <v>0</v>
      </c>
      <c r="BP21" s="644"/>
      <c r="BQ21" s="644"/>
      <c r="BR21" s="644"/>
      <c r="BS21" s="650" t="s">
        <v>129</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2">
      <c r="B22" s="638" t="s">
        <v>280</v>
      </c>
      <c r="C22" s="639"/>
      <c r="D22" s="639"/>
      <c r="E22" s="639"/>
      <c r="F22" s="639"/>
      <c r="G22" s="639"/>
      <c r="H22" s="639"/>
      <c r="I22" s="639"/>
      <c r="J22" s="639"/>
      <c r="K22" s="639"/>
      <c r="L22" s="639"/>
      <c r="M22" s="639"/>
      <c r="N22" s="639"/>
      <c r="O22" s="639"/>
      <c r="P22" s="639"/>
      <c r="Q22" s="640"/>
      <c r="R22" s="641">
        <v>313589606</v>
      </c>
      <c r="S22" s="642"/>
      <c r="T22" s="642"/>
      <c r="U22" s="642"/>
      <c r="V22" s="642"/>
      <c r="W22" s="642"/>
      <c r="X22" s="642"/>
      <c r="Y22" s="643"/>
      <c r="Z22" s="644">
        <v>57.6</v>
      </c>
      <c r="AA22" s="644"/>
      <c r="AB22" s="644"/>
      <c r="AC22" s="644"/>
      <c r="AD22" s="645">
        <v>293851592</v>
      </c>
      <c r="AE22" s="645"/>
      <c r="AF22" s="645"/>
      <c r="AG22" s="645"/>
      <c r="AH22" s="645"/>
      <c r="AI22" s="645"/>
      <c r="AJ22" s="645"/>
      <c r="AK22" s="645"/>
      <c r="AL22" s="646">
        <v>99.4</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v>4657328</v>
      </c>
      <c r="BH22" s="642"/>
      <c r="BI22" s="642"/>
      <c r="BJ22" s="642"/>
      <c r="BK22" s="642"/>
      <c r="BL22" s="642"/>
      <c r="BM22" s="642"/>
      <c r="BN22" s="643"/>
      <c r="BO22" s="644">
        <v>1.8</v>
      </c>
      <c r="BP22" s="644"/>
      <c r="BQ22" s="644"/>
      <c r="BR22" s="644"/>
      <c r="BS22" s="650" t="s">
        <v>235</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283</v>
      </c>
      <c r="C23" s="639"/>
      <c r="D23" s="639"/>
      <c r="E23" s="639"/>
      <c r="F23" s="639"/>
      <c r="G23" s="639"/>
      <c r="H23" s="639"/>
      <c r="I23" s="639"/>
      <c r="J23" s="639"/>
      <c r="K23" s="639"/>
      <c r="L23" s="639"/>
      <c r="M23" s="639"/>
      <c r="N23" s="639"/>
      <c r="O23" s="639"/>
      <c r="P23" s="639"/>
      <c r="Q23" s="640"/>
      <c r="R23" s="641">
        <v>317166</v>
      </c>
      <c r="S23" s="642"/>
      <c r="T23" s="642"/>
      <c r="U23" s="642"/>
      <c r="V23" s="642"/>
      <c r="W23" s="642"/>
      <c r="X23" s="642"/>
      <c r="Y23" s="643"/>
      <c r="Z23" s="644">
        <v>0.1</v>
      </c>
      <c r="AA23" s="644"/>
      <c r="AB23" s="644"/>
      <c r="AC23" s="644"/>
      <c r="AD23" s="645">
        <v>317166</v>
      </c>
      <c r="AE23" s="645"/>
      <c r="AF23" s="645"/>
      <c r="AG23" s="645"/>
      <c r="AH23" s="645"/>
      <c r="AI23" s="645"/>
      <c r="AJ23" s="645"/>
      <c r="AK23" s="645"/>
      <c r="AL23" s="646">
        <v>0.1</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v>18269246</v>
      </c>
      <c r="BH23" s="642"/>
      <c r="BI23" s="642"/>
      <c r="BJ23" s="642"/>
      <c r="BK23" s="642"/>
      <c r="BL23" s="642"/>
      <c r="BM23" s="642"/>
      <c r="BN23" s="643"/>
      <c r="BO23" s="644">
        <v>6.9</v>
      </c>
      <c r="BP23" s="644"/>
      <c r="BQ23" s="644"/>
      <c r="BR23" s="644"/>
      <c r="BS23" s="650" t="s">
        <v>235</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3" t="s">
        <v>288</v>
      </c>
      <c r="DM23" s="674"/>
      <c r="DN23" s="674"/>
      <c r="DO23" s="674"/>
      <c r="DP23" s="674"/>
      <c r="DQ23" s="674"/>
      <c r="DR23" s="674"/>
      <c r="DS23" s="674"/>
      <c r="DT23" s="674"/>
      <c r="DU23" s="674"/>
      <c r="DV23" s="675"/>
      <c r="DW23" s="623" t="s">
        <v>289</v>
      </c>
      <c r="DX23" s="624"/>
      <c r="DY23" s="624"/>
      <c r="DZ23" s="624"/>
      <c r="EA23" s="624"/>
      <c r="EB23" s="624"/>
      <c r="EC23" s="625"/>
    </row>
    <row r="24" spans="2:133" ht="11.25" customHeight="1" x14ac:dyDescent="0.2">
      <c r="B24" s="638" t="s">
        <v>290</v>
      </c>
      <c r="C24" s="639"/>
      <c r="D24" s="639"/>
      <c r="E24" s="639"/>
      <c r="F24" s="639"/>
      <c r="G24" s="639"/>
      <c r="H24" s="639"/>
      <c r="I24" s="639"/>
      <c r="J24" s="639"/>
      <c r="K24" s="639"/>
      <c r="L24" s="639"/>
      <c r="M24" s="639"/>
      <c r="N24" s="639"/>
      <c r="O24" s="639"/>
      <c r="P24" s="639"/>
      <c r="Q24" s="640"/>
      <c r="R24" s="641">
        <v>4452925</v>
      </c>
      <c r="S24" s="642"/>
      <c r="T24" s="642"/>
      <c r="U24" s="642"/>
      <c r="V24" s="642"/>
      <c r="W24" s="642"/>
      <c r="X24" s="642"/>
      <c r="Y24" s="643"/>
      <c r="Z24" s="644">
        <v>0.8</v>
      </c>
      <c r="AA24" s="644"/>
      <c r="AB24" s="644"/>
      <c r="AC24" s="644"/>
      <c r="AD24" s="645">
        <v>91</v>
      </c>
      <c r="AE24" s="645"/>
      <c r="AF24" s="645"/>
      <c r="AG24" s="645"/>
      <c r="AH24" s="645"/>
      <c r="AI24" s="645"/>
      <c r="AJ24" s="645"/>
      <c r="AK24" s="645"/>
      <c r="AL24" s="646">
        <v>0</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129</v>
      </c>
      <c r="BP24" s="644"/>
      <c r="BQ24" s="644"/>
      <c r="BR24" s="644"/>
      <c r="BS24" s="650" t="s">
        <v>129</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300551904</v>
      </c>
      <c r="CS24" s="631"/>
      <c r="CT24" s="631"/>
      <c r="CU24" s="631"/>
      <c r="CV24" s="631"/>
      <c r="CW24" s="631"/>
      <c r="CX24" s="631"/>
      <c r="CY24" s="632"/>
      <c r="CZ24" s="635">
        <v>55.8</v>
      </c>
      <c r="DA24" s="636"/>
      <c r="DB24" s="636"/>
      <c r="DC24" s="655"/>
      <c r="DD24" s="676">
        <v>201597466</v>
      </c>
      <c r="DE24" s="631"/>
      <c r="DF24" s="631"/>
      <c r="DG24" s="631"/>
      <c r="DH24" s="631"/>
      <c r="DI24" s="631"/>
      <c r="DJ24" s="631"/>
      <c r="DK24" s="632"/>
      <c r="DL24" s="676">
        <v>201214322</v>
      </c>
      <c r="DM24" s="631"/>
      <c r="DN24" s="631"/>
      <c r="DO24" s="631"/>
      <c r="DP24" s="631"/>
      <c r="DQ24" s="631"/>
      <c r="DR24" s="631"/>
      <c r="DS24" s="631"/>
      <c r="DT24" s="631"/>
      <c r="DU24" s="631"/>
      <c r="DV24" s="632"/>
      <c r="DW24" s="635">
        <v>65.7</v>
      </c>
      <c r="DX24" s="636"/>
      <c r="DY24" s="636"/>
      <c r="DZ24" s="636"/>
      <c r="EA24" s="636"/>
      <c r="EB24" s="636"/>
      <c r="EC24" s="637"/>
    </row>
    <row r="25" spans="2:133" ht="11.25" customHeight="1" x14ac:dyDescent="0.2">
      <c r="B25" s="638" t="s">
        <v>293</v>
      </c>
      <c r="C25" s="639"/>
      <c r="D25" s="639"/>
      <c r="E25" s="639"/>
      <c r="F25" s="639"/>
      <c r="G25" s="639"/>
      <c r="H25" s="639"/>
      <c r="I25" s="639"/>
      <c r="J25" s="639"/>
      <c r="K25" s="639"/>
      <c r="L25" s="639"/>
      <c r="M25" s="639"/>
      <c r="N25" s="639"/>
      <c r="O25" s="639"/>
      <c r="P25" s="639"/>
      <c r="Q25" s="640"/>
      <c r="R25" s="641">
        <v>5426284</v>
      </c>
      <c r="S25" s="642"/>
      <c r="T25" s="642"/>
      <c r="U25" s="642"/>
      <c r="V25" s="642"/>
      <c r="W25" s="642"/>
      <c r="X25" s="642"/>
      <c r="Y25" s="643"/>
      <c r="Z25" s="644">
        <v>1</v>
      </c>
      <c r="AA25" s="644"/>
      <c r="AB25" s="644"/>
      <c r="AC25" s="644"/>
      <c r="AD25" s="645">
        <v>1113480</v>
      </c>
      <c r="AE25" s="645"/>
      <c r="AF25" s="645"/>
      <c r="AG25" s="645"/>
      <c r="AH25" s="645"/>
      <c r="AI25" s="645"/>
      <c r="AJ25" s="645"/>
      <c r="AK25" s="645"/>
      <c r="AL25" s="646">
        <v>0.4</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129</v>
      </c>
      <c r="BP25" s="644"/>
      <c r="BQ25" s="644"/>
      <c r="BR25" s="644"/>
      <c r="BS25" s="650" t="s">
        <v>235</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123020973</v>
      </c>
      <c r="CS25" s="665"/>
      <c r="CT25" s="665"/>
      <c r="CU25" s="665"/>
      <c r="CV25" s="665"/>
      <c r="CW25" s="665"/>
      <c r="CX25" s="665"/>
      <c r="CY25" s="666"/>
      <c r="CZ25" s="646">
        <v>22.9</v>
      </c>
      <c r="DA25" s="677"/>
      <c r="DB25" s="677"/>
      <c r="DC25" s="679"/>
      <c r="DD25" s="650">
        <v>106494625</v>
      </c>
      <c r="DE25" s="665"/>
      <c r="DF25" s="665"/>
      <c r="DG25" s="665"/>
      <c r="DH25" s="665"/>
      <c r="DI25" s="665"/>
      <c r="DJ25" s="665"/>
      <c r="DK25" s="666"/>
      <c r="DL25" s="650">
        <v>106130510</v>
      </c>
      <c r="DM25" s="665"/>
      <c r="DN25" s="665"/>
      <c r="DO25" s="665"/>
      <c r="DP25" s="665"/>
      <c r="DQ25" s="665"/>
      <c r="DR25" s="665"/>
      <c r="DS25" s="665"/>
      <c r="DT25" s="665"/>
      <c r="DU25" s="665"/>
      <c r="DV25" s="666"/>
      <c r="DW25" s="646">
        <v>34.700000000000003</v>
      </c>
      <c r="DX25" s="677"/>
      <c r="DY25" s="677"/>
      <c r="DZ25" s="677"/>
      <c r="EA25" s="677"/>
      <c r="EB25" s="677"/>
      <c r="EC25" s="678"/>
    </row>
    <row r="26" spans="2:133" ht="11.25" customHeight="1" x14ac:dyDescent="0.2">
      <c r="B26" s="638" t="s">
        <v>296</v>
      </c>
      <c r="C26" s="639"/>
      <c r="D26" s="639"/>
      <c r="E26" s="639"/>
      <c r="F26" s="639"/>
      <c r="G26" s="639"/>
      <c r="H26" s="639"/>
      <c r="I26" s="639"/>
      <c r="J26" s="639"/>
      <c r="K26" s="639"/>
      <c r="L26" s="639"/>
      <c r="M26" s="639"/>
      <c r="N26" s="639"/>
      <c r="O26" s="639"/>
      <c r="P26" s="639"/>
      <c r="Q26" s="640"/>
      <c r="R26" s="641">
        <v>2866543</v>
      </c>
      <c r="S26" s="642"/>
      <c r="T26" s="642"/>
      <c r="U26" s="642"/>
      <c r="V26" s="642"/>
      <c r="W26" s="642"/>
      <c r="X26" s="642"/>
      <c r="Y26" s="643"/>
      <c r="Z26" s="644">
        <v>0.5</v>
      </c>
      <c r="AA26" s="644"/>
      <c r="AB26" s="644"/>
      <c r="AC26" s="644"/>
      <c r="AD26" s="645">
        <v>2040</v>
      </c>
      <c r="AE26" s="645"/>
      <c r="AF26" s="645"/>
      <c r="AG26" s="645"/>
      <c r="AH26" s="645"/>
      <c r="AI26" s="645"/>
      <c r="AJ26" s="645"/>
      <c r="AK26" s="645"/>
      <c r="AL26" s="646">
        <v>0</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235</v>
      </c>
      <c r="BH26" s="642"/>
      <c r="BI26" s="642"/>
      <c r="BJ26" s="642"/>
      <c r="BK26" s="642"/>
      <c r="BL26" s="642"/>
      <c r="BM26" s="642"/>
      <c r="BN26" s="643"/>
      <c r="BO26" s="644" t="s">
        <v>129</v>
      </c>
      <c r="BP26" s="644"/>
      <c r="BQ26" s="644"/>
      <c r="BR26" s="644"/>
      <c r="BS26" s="650" t="s">
        <v>129</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90781184</v>
      </c>
      <c r="CS26" s="642"/>
      <c r="CT26" s="642"/>
      <c r="CU26" s="642"/>
      <c r="CV26" s="642"/>
      <c r="CW26" s="642"/>
      <c r="CX26" s="642"/>
      <c r="CY26" s="643"/>
      <c r="CZ26" s="646">
        <v>16.899999999999999</v>
      </c>
      <c r="DA26" s="677"/>
      <c r="DB26" s="677"/>
      <c r="DC26" s="679"/>
      <c r="DD26" s="650">
        <v>75055114</v>
      </c>
      <c r="DE26" s="642"/>
      <c r="DF26" s="642"/>
      <c r="DG26" s="642"/>
      <c r="DH26" s="642"/>
      <c r="DI26" s="642"/>
      <c r="DJ26" s="642"/>
      <c r="DK26" s="643"/>
      <c r="DL26" s="650" t="s">
        <v>129</v>
      </c>
      <c r="DM26" s="642"/>
      <c r="DN26" s="642"/>
      <c r="DO26" s="642"/>
      <c r="DP26" s="642"/>
      <c r="DQ26" s="642"/>
      <c r="DR26" s="642"/>
      <c r="DS26" s="642"/>
      <c r="DT26" s="642"/>
      <c r="DU26" s="642"/>
      <c r="DV26" s="643"/>
      <c r="DW26" s="646" t="s">
        <v>129</v>
      </c>
      <c r="DX26" s="677"/>
      <c r="DY26" s="677"/>
      <c r="DZ26" s="677"/>
      <c r="EA26" s="677"/>
      <c r="EB26" s="677"/>
      <c r="EC26" s="678"/>
    </row>
    <row r="27" spans="2:133" ht="11.25" customHeight="1" x14ac:dyDescent="0.2">
      <c r="B27" s="638" t="s">
        <v>299</v>
      </c>
      <c r="C27" s="639"/>
      <c r="D27" s="639"/>
      <c r="E27" s="639"/>
      <c r="F27" s="639"/>
      <c r="G27" s="639"/>
      <c r="H27" s="639"/>
      <c r="I27" s="639"/>
      <c r="J27" s="639"/>
      <c r="K27" s="639"/>
      <c r="L27" s="639"/>
      <c r="M27" s="639"/>
      <c r="N27" s="639"/>
      <c r="O27" s="639"/>
      <c r="P27" s="639"/>
      <c r="Q27" s="640"/>
      <c r="R27" s="641">
        <v>91800528</v>
      </c>
      <c r="S27" s="642"/>
      <c r="T27" s="642"/>
      <c r="U27" s="642"/>
      <c r="V27" s="642"/>
      <c r="W27" s="642"/>
      <c r="X27" s="642"/>
      <c r="Y27" s="643"/>
      <c r="Z27" s="644">
        <v>16.899999999999999</v>
      </c>
      <c r="AA27" s="644"/>
      <c r="AB27" s="644"/>
      <c r="AC27" s="644"/>
      <c r="AD27" s="645" t="s">
        <v>235</v>
      </c>
      <c r="AE27" s="645"/>
      <c r="AF27" s="645"/>
      <c r="AG27" s="645"/>
      <c r="AH27" s="645"/>
      <c r="AI27" s="645"/>
      <c r="AJ27" s="645"/>
      <c r="AK27" s="645"/>
      <c r="AL27" s="646" t="s">
        <v>129</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265177813</v>
      </c>
      <c r="BH27" s="642"/>
      <c r="BI27" s="642"/>
      <c r="BJ27" s="642"/>
      <c r="BK27" s="642"/>
      <c r="BL27" s="642"/>
      <c r="BM27" s="642"/>
      <c r="BN27" s="643"/>
      <c r="BO27" s="644">
        <v>100</v>
      </c>
      <c r="BP27" s="644"/>
      <c r="BQ27" s="644"/>
      <c r="BR27" s="644"/>
      <c r="BS27" s="650">
        <v>3550881</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125268141</v>
      </c>
      <c r="CS27" s="665"/>
      <c r="CT27" s="665"/>
      <c r="CU27" s="665"/>
      <c r="CV27" s="665"/>
      <c r="CW27" s="665"/>
      <c r="CX27" s="665"/>
      <c r="CY27" s="666"/>
      <c r="CZ27" s="646">
        <v>23.3</v>
      </c>
      <c r="DA27" s="677"/>
      <c r="DB27" s="677"/>
      <c r="DC27" s="679"/>
      <c r="DD27" s="650">
        <v>42928402</v>
      </c>
      <c r="DE27" s="665"/>
      <c r="DF27" s="665"/>
      <c r="DG27" s="665"/>
      <c r="DH27" s="665"/>
      <c r="DI27" s="665"/>
      <c r="DJ27" s="665"/>
      <c r="DK27" s="666"/>
      <c r="DL27" s="650">
        <v>42909373</v>
      </c>
      <c r="DM27" s="665"/>
      <c r="DN27" s="665"/>
      <c r="DO27" s="665"/>
      <c r="DP27" s="665"/>
      <c r="DQ27" s="665"/>
      <c r="DR27" s="665"/>
      <c r="DS27" s="665"/>
      <c r="DT27" s="665"/>
      <c r="DU27" s="665"/>
      <c r="DV27" s="666"/>
      <c r="DW27" s="646">
        <v>14</v>
      </c>
      <c r="DX27" s="677"/>
      <c r="DY27" s="677"/>
      <c r="DZ27" s="677"/>
      <c r="EA27" s="677"/>
      <c r="EB27" s="677"/>
      <c r="EC27" s="678"/>
    </row>
    <row r="28" spans="2:133" ht="11.25" customHeight="1" x14ac:dyDescent="0.2">
      <c r="B28" s="683" t="s">
        <v>302</v>
      </c>
      <c r="C28" s="684"/>
      <c r="D28" s="684"/>
      <c r="E28" s="684"/>
      <c r="F28" s="684"/>
      <c r="G28" s="684"/>
      <c r="H28" s="684"/>
      <c r="I28" s="684"/>
      <c r="J28" s="684"/>
      <c r="K28" s="684"/>
      <c r="L28" s="684"/>
      <c r="M28" s="684"/>
      <c r="N28" s="684"/>
      <c r="O28" s="684"/>
      <c r="P28" s="684"/>
      <c r="Q28" s="685"/>
      <c r="R28" s="641" t="s">
        <v>235</v>
      </c>
      <c r="S28" s="642"/>
      <c r="T28" s="642"/>
      <c r="U28" s="642"/>
      <c r="V28" s="642"/>
      <c r="W28" s="642"/>
      <c r="X28" s="642"/>
      <c r="Y28" s="643"/>
      <c r="Z28" s="644" t="s">
        <v>235</v>
      </c>
      <c r="AA28" s="644"/>
      <c r="AB28" s="644"/>
      <c r="AC28" s="644"/>
      <c r="AD28" s="645" t="s">
        <v>235</v>
      </c>
      <c r="AE28" s="645"/>
      <c r="AF28" s="645"/>
      <c r="AG28" s="645"/>
      <c r="AH28" s="645"/>
      <c r="AI28" s="645"/>
      <c r="AJ28" s="645"/>
      <c r="AK28" s="645"/>
      <c r="AL28" s="646" t="s">
        <v>235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52262790</v>
      </c>
      <c r="CS28" s="642"/>
      <c r="CT28" s="642"/>
      <c r="CU28" s="642"/>
      <c r="CV28" s="642"/>
      <c r="CW28" s="642"/>
      <c r="CX28" s="642"/>
      <c r="CY28" s="643"/>
      <c r="CZ28" s="646">
        <v>9.6999999999999993</v>
      </c>
      <c r="DA28" s="677"/>
      <c r="DB28" s="677"/>
      <c r="DC28" s="679"/>
      <c r="DD28" s="650">
        <v>52174439</v>
      </c>
      <c r="DE28" s="642"/>
      <c r="DF28" s="642"/>
      <c r="DG28" s="642"/>
      <c r="DH28" s="642"/>
      <c r="DI28" s="642"/>
      <c r="DJ28" s="642"/>
      <c r="DK28" s="643"/>
      <c r="DL28" s="650">
        <v>52174439</v>
      </c>
      <c r="DM28" s="642"/>
      <c r="DN28" s="642"/>
      <c r="DO28" s="642"/>
      <c r="DP28" s="642"/>
      <c r="DQ28" s="642"/>
      <c r="DR28" s="642"/>
      <c r="DS28" s="642"/>
      <c r="DT28" s="642"/>
      <c r="DU28" s="642"/>
      <c r="DV28" s="643"/>
      <c r="DW28" s="646">
        <v>17</v>
      </c>
      <c r="DX28" s="677"/>
      <c r="DY28" s="677"/>
      <c r="DZ28" s="677"/>
      <c r="EA28" s="677"/>
      <c r="EB28" s="677"/>
      <c r="EC28" s="678"/>
    </row>
    <row r="29" spans="2:133" ht="11.25" customHeight="1" x14ac:dyDescent="0.2">
      <c r="B29" s="638" t="s">
        <v>304</v>
      </c>
      <c r="C29" s="639"/>
      <c r="D29" s="639"/>
      <c r="E29" s="639"/>
      <c r="F29" s="639"/>
      <c r="G29" s="639"/>
      <c r="H29" s="639"/>
      <c r="I29" s="639"/>
      <c r="J29" s="639"/>
      <c r="K29" s="639"/>
      <c r="L29" s="639"/>
      <c r="M29" s="639"/>
      <c r="N29" s="639"/>
      <c r="O29" s="639"/>
      <c r="P29" s="639"/>
      <c r="Q29" s="640"/>
      <c r="R29" s="641">
        <v>21345934</v>
      </c>
      <c r="S29" s="642"/>
      <c r="T29" s="642"/>
      <c r="U29" s="642"/>
      <c r="V29" s="642"/>
      <c r="W29" s="642"/>
      <c r="X29" s="642"/>
      <c r="Y29" s="643"/>
      <c r="Z29" s="644">
        <v>3.9</v>
      </c>
      <c r="AA29" s="644"/>
      <c r="AB29" s="644"/>
      <c r="AC29" s="644"/>
      <c r="AD29" s="645" t="s">
        <v>129</v>
      </c>
      <c r="AE29" s="645"/>
      <c r="AF29" s="645"/>
      <c r="AG29" s="645"/>
      <c r="AH29" s="645"/>
      <c r="AI29" s="645"/>
      <c r="AJ29" s="645"/>
      <c r="AK29" s="645"/>
      <c r="AL29" s="646" t="s">
        <v>235</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52259157</v>
      </c>
      <c r="CS29" s="665"/>
      <c r="CT29" s="665"/>
      <c r="CU29" s="665"/>
      <c r="CV29" s="665"/>
      <c r="CW29" s="665"/>
      <c r="CX29" s="665"/>
      <c r="CY29" s="666"/>
      <c r="CZ29" s="646">
        <v>9.6999999999999993</v>
      </c>
      <c r="DA29" s="677"/>
      <c r="DB29" s="677"/>
      <c r="DC29" s="679"/>
      <c r="DD29" s="650">
        <v>52170806</v>
      </c>
      <c r="DE29" s="665"/>
      <c r="DF29" s="665"/>
      <c r="DG29" s="665"/>
      <c r="DH29" s="665"/>
      <c r="DI29" s="665"/>
      <c r="DJ29" s="665"/>
      <c r="DK29" s="666"/>
      <c r="DL29" s="650">
        <v>52170806</v>
      </c>
      <c r="DM29" s="665"/>
      <c r="DN29" s="665"/>
      <c r="DO29" s="665"/>
      <c r="DP29" s="665"/>
      <c r="DQ29" s="665"/>
      <c r="DR29" s="665"/>
      <c r="DS29" s="665"/>
      <c r="DT29" s="665"/>
      <c r="DU29" s="665"/>
      <c r="DV29" s="666"/>
      <c r="DW29" s="646">
        <v>17</v>
      </c>
      <c r="DX29" s="677"/>
      <c r="DY29" s="677"/>
      <c r="DZ29" s="677"/>
      <c r="EA29" s="677"/>
      <c r="EB29" s="677"/>
      <c r="EC29" s="678"/>
    </row>
    <row r="30" spans="2:133" ht="11.25" customHeight="1" x14ac:dyDescent="0.2">
      <c r="B30" s="638" t="s">
        <v>309</v>
      </c>
      <c r="C30" s="639"/>
      <c r="D30" s="639"/>
      <c r="E30" s="639"/>
      <c r="F30" s="639"/>
      <c r="G30" s="639"/>
      <c r="H30" s="639"/>
      <c r="I30" s="639"/>
      <c r="J30" s="639"/>
      <c r="K30" s="639"/>
      <c r="L30" s="639"/>
      <c r="M30" s="639"/>
      <c r="N30" s="639"/>
      <c r="O30" s="639"/>
      <c r="P30" s="639"/>
      <c r="Q30" s="640"/>
      <c r="R30" s="641">
        <v>1241747</v>
      </c>
      <c r="S30" s="642"/>
      <c r="T30" s="642"/>
      <c r="U30" s="642"/>
      <c r="V30" s="642"/>
      <c r="W30" s="642"/>
      <c r="X30" s="642"/>
      <c r="Y30" s="643"/>
      <c r="Z30" s="644">
        <v>0.2</v>
      </c>
      <c r="AA30" s="644"/>
      <c r="AB30" s="644"/>
      <c r="AC30" s="644"/>
      <c r="AD30" s="645">
        <v>369303</v>
      </c>
      <c r="AE30" s="645"/>
      <c r="AF30" s="645"/>
      <c r="AG30" s="645"/>
      <c r="AH30" s="645"/>
      <c r="AI30" s="645"/>
      <c r="AJ30" s="645"/>
      <c r="AK30" s="645"/>
      <c r="AL30" s="646">
        <v>0.1</v>
      </c>
      <c r="AM30" s="647"/>
      <c r="AN30" s="647"/>
      <c r="AO30" s="648"/>
      <c r="AP30" s="689" t="s">
        <v>310</v>
      </c>
      <c r="AQ30" s="690"/>
      <c r="AR30" s="690"/>
      <c r="AS30" s="690"/>
      <c r="AT30" s="695" t="s">
        <v>311</v>
      </c>
      <c r="AU30" s="230"/>
      <c r="AV30" s="230"/>
      <c r="AW30" s="230"/>
      <c r="AX30" s="627" t="s">
        <v>188</v>
      </c>
      <c r="AY30" s="628"/>
      <c r="AZ30" s="628"/>
      <c r="BA30" s="628"/>
      <c r="BB30" s="628"/>
      <c r="BC30" s="628"/>
      <c r="BD30" s="628"/>
      <c r="BE30" s="628"/>
      <c r="BF30" s="629"/>
      <c r="BG30" s="701">
        <v>99.1</v>
      </c>
      <c r="BH30" s="702"/>
      <c r="BI30" s="702"/>
      <c r="BJ30" s="702"/>
      <c r="BK30" s="702"/>
      <c r="BL30" s="702"/>
      <c r="BM30" s="636">
        <v>98.1</v>
      </c>
      <c r="BN30" s="702"/>
      <c r="BO30" s="702"/>
      <c r="BP30" s="702"/>
      <c r="BQ30" s="703"/>
      <c r="BR30" s="701">
        <v>99.3</v>
      </c>
      <c r="BS30" s="702"/>
      <c r="BT30" s="702"/>
      <c r="BU30" s="702"/>
      <c r="BV30" s="702"/>
      <c r="BW30" s="702"/>
      <c r="BX30" s="636">
        <v>97.8</v>
      </c>
      <c r="BY30" s="702"/>
      <c r="BZ30" s="702"/>
      <c r="CA30" s="702"/>
      <c r="CB30" s="703"/>
      <c r="CD30" s="706"/>
      <c r="CE30" s="707"/>
      <c r="CF30" s="656" t="s">
        <v>312</v>
      </c>
      <c r="CG30" s="657"/>
      <c r="CH30" s="657"/>
      <c r="CI30" s="657"/>
      <c r="CJ30" s="657"/>
      <c r="CK30" s="657"/>
      <c r="CL30" s="657"/>
      <c r="CM30" s="657"/>
      <c r="CN30" s="657"/>
      <c r="CO30" s="657"/>
      <c r="CP30" s="657"/>
      <c r="CQ30" s="658"/>
      <c r="CR30" s="641">
        <v>49525048</v>
      </c>
      <c r="CS30" s="642"/>
      <c r="CT30" s="642"/>
      <c r="CU30" s="642"/>
      <c r="CV30" s="642"/>
      <c r="CW30" s="642"/>
      <c r="CX30" s="642"/>
      <c r="CY30" s="643"/>
      <c r="CZ30" s="646">
        <v>9.1999999999999993</v>
      </c>
      <c r="DA30" s="677"/>
      <c r="DB30" s="677"/>
      <c r="DC30" s="679"/>
      <c r="DD30" s="650">
        <v>49436697</v>
      </c>
      <c r="DE30" s="642"/>
      <c r="DF30" s="642"/>
      <c r="DG30" s="642"/>
      <c r="DH30" s="642"/>
      <c r="DI30" s="642"/>
      <c r="DJ30" s="642"/>
      <c r="DK30" s="643"/>
      <c r="DL30" s="650">
        <v>49436697</v>
      </c>
      <c r="DM30" s="642"/>
      <c r="DN30" s="642"/>
      <c r="DO30" s="642"/>
      <c r="DP30" s="642"/>
      <c r="DQ30" s="642"/>
      <c r="DR30" s="642"/>
      <c r="DS30" s="642"/>
      <c r="DT30" s="642"/>
      <c r="DU30" s="642"/>
      <c r="DV30" s="643"/>
      <c r="DW30" s="646">
        <v>16.100000000000001</v>
      </c>
      <c r="DX30" s="677"/>
      <c r="DY30" s="677"/>
      <c r="DZ30" s="677"/>
      <c r="EA30" s="677"/>
      <c r="EB30" s="677"/>
      <c r="EC30" s="678"/>
    </row>
    <row r="31" spans="2:133" ht="11.25" customHeight="1" x14ac:dyDescent="0.2">
      <c r="B31" s="638" t="s">
        <v>313</v>
      </c>
      <c r="C31" s="639"/>
      <c r="D31" s="639"/>
      <c r="E31" s="639"/>
      <c r="F31" s="639"/>
      <c r="G31" s="639"/>
      <c r="H31" s="639"/>
      <c r="I31" s="639"/>
      <c r="J31" s="639"/>
      <c r="K31" s="639"/>
      <c r="L31" s="639"/>
      <c r="M31" s="639"/>
      <c r="N31" s="639"/>
      <c r="O31" s="639"/>
      <c r="P31" s="639"/>
      <c r="Q31" s="640"/>
      <c r="R31" s="641">
        <v>215058</v>
      </c>
      <c r="S31" s="642"/>
      <c r="T31" s="642"/>
      <c r="U31" s="642"/>
      <c r="V31" s="642"/>
      <c r="W31" s="642"/>
      <c r="X31" s="642"/>
      <c r="Y31" s="643"/>
      <c r="Z31" s="644">
        <v>0</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98.9</v>
      </c>
      <c r="BH31" s="665"/>
      <c r="BI31" s="665"/>
      <c r="BJ31" s="665"/>
      <c r="BK31" s="665"/>
      <c r="BL31" s="665"/>
      <c r="BM31" s="647">
        <v>97.6</v>
      </c>
      <c r="BN31" s="699"/>
      <c r="BO31" s="699"/>
      <c r="BP31" s="699"/>
      <c r="BQ31" s="700"/>
      <c r="BR31" s="698">
        <v>99.1</v>
      </c>
      <c r="BS31" s="665"/>
      <c r="BT31" s="665"/>
      <c r="BU31" s="665"/>
      <c r="BV31" s="665"/>
      <c r="BW31" s="665"/>
      <c r="BX31" s="647">
        <v>97.1</v>
      </c>
      <c r="BY31" s="699"/>
      <c r="BZ31" s="699"/>
      <c r="CA31" s="699"/>
      <c r="CB31" s="700"/>
      <c r="CD31" s="706"/>
      <c r="CE31" s="707"/>
      <c r="CF31" s="656" t="s">
        <v>316</v>
      </c>
      <c r="CG31" s="657"/>
      <c r="CH31" s="657"/>
      <c r="CI31" s="657"/>
      <c r="CJ31" s="657"/>
      <c r="CK31" s="657"/>
      <c r="CL31" s="657"/>
      <c r="CM31" s="657"/>
      <c r="CN31" s="657"/>
      <c r="CO31" s="657"/>
      <c r="CP31" s="657"/>
      <c r="CQ31" s="658"/>
      <c r="CR31" s="641">
        <v>2734109</v>
      </c>
      <c r="CS31" s="665"/>
      <c r="CT31" s="665"/>
      <c r="CU31" s="665"/>
      <c r="CV31" s="665"/>
      <c r="CW31" s="665"/>
      <c r="CX31" s="665"/>
      <c r="CY31" s="666"/>
      <c r="CZ31" s="646">
        <v>0.5</v>
      </c>
      <c r="DA31" s="677"/>
      <c r="DB31" s="677"/>
      <c r="DC31" s="679"/>
      <c r="DD31" s="650">
        <v>2734109</v>
      </c>
      <c r="DE31" s="665"/>
      <c r="DF31" s="665"/>
      <c r="DG31" s="665"/>
      <c r="DH31" s="665"/>
      <c r="DI31" s="665"/>
      <c r="DJ31" s="665"/>
      <c r="DK31" s="666"/>
      <c r="DL31" s="650">
        <v>2734109</v>
      </c>
      <c r="DM31" s="665"/>
      <c r="DN31" s="665"/>
      <c r="DO31" s="665"/>
      <c r="DP31" s="665"/>
      <c r="DQ31" s="665"/>
      <c r="DR31" s="665"/>
      <c r="DS31" s="665"/>
      <c r="DT31" s="665"/>
      <c r="DU31" s="665"/>
      <c r="DV31" s="666"/>
      <c r="DW31" s="646">
        <v>0.9</v>
      </c>
      <c r="DX31" s="677"/>
      <c r="DY31" s="677"/>
      <c r="DZ31" s="677"/>
      <c r="EA31" s="677"/>
      <c r="EB31" s="677"/>
      <c r="EC31" s="678"/>
    </row>
    <row r="32" spans="2:133" ht="11.25" customHeight="1" x14ac:dyDescent="0.2">
      <c r="B32" s="638" t="s">
        <v>317</v>
      </c>
      <c r="C32" s="639"/>
      <c r="D32" s="639"/>
      <c r="E32" s="639"/>
      <c r="F32" s="639"/>
      <c r="G32" s="639"/>
      <c r="H32" s="639"/>
      <c r="I32" s="639"/>
      <c r="J32" s="639"/>
      <c r="K32" s="639"/>
      <c r="L32" s="639"/>
      <c r="M32" s="639"/>
      <c r="N32" s="639"/>
      <c r="O32" s="639"/>
      <c r="P32" s="639"/>
      <c r="Q32" s="640"/>
      <c r="R32" s="641">
        <v>5529846</v>
      </c>
      <c r="S32" s="642"/>
      <c r="T32" s="642"/>
      <c r="U32" s="642"/>
      <c r="V32" s="642"/>
      <c r="W32" s="642"/>
      <c r="X32" s="642"/>
      <c r="Y32" s="643"/>
      <c r="Z32" s="644">
        <v>1</v>
      </c>
      <c r="AA32" s="644"/>
      <c r="AB32" s="644"/>
      <c r="AC32" s="644"/>
      <c r="AD32" s="645" t="s">
        <v>129</v>
      </c>
      <c r="AE32" s="645"/>
      <c r="AF32" s="645"/>
      <c r="AG32" s="645"/>
      <c r="AH32" s="645"/>
      <c r="AI32" s="645"/>
      <c r="AJ32" s="645"/>
      <c r="AK32" s="645"/>
      <c r="AL32" s="646" t="s">
        <v>235</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99.5</v>
      </c>
      <c r="BH32" s="711"/>
      <c r="BI32" s="711"/>
      <c r="BJ32" s="711"/>
      <c r="BK32" s="711"/>
      <c r="BL32" s="711"/>
      <c r="BM32" s="712">
        <v>98.7</v>
      </c>
      <c r="BN32" s="711"/>
      <c r="BO32" s="711"/>
      <c r="BP32" s="711"/>
      <c r="BQ32" s="713"/>
      <c r="BR32" s="710">
        <v>99.5</v>
      </c>
      <c r="BS32" s="711"/>
      <c r="BT32" s="711"/>
      <c r="BU32" s="711"/>
      <c r="BV32" s="711"/>
      <c r="BW32" s="711"/>
      <c r="BX32" s="712">
        <v>98.5</v>
      </c>
      <c r="BY32" s="711"/>
      <c r="BZ32" s="711"/>
      <c r="CA32" s="711"/>
      <c r="CB32" s="713"/>
      <c r="CD32" s="708"/>
      <c r="CE32" s="709"/>
      <c r="CF32" s="656" t="s">
        <v>319</v>
      </c>
      <c r="CG32" s="657"/>
      <c r="CH32" s="657"/>
      <c r="CI32" s="657"/>
      <c r="CJ32" s="657"/>
      <c r="CK32" s="657"/>
      <c r="CL32" s="657"/>
      <c r="CM32" s="657"/>
      <c r="CN32" s="657"/>
      <c r="CO32" s="657"/>
      <c r="CP32" s="657"/>
      <c r="CQ32" s="658"/>
      <c r="CR32" s="641">
        <v>3633</v>
      </c>
      <c r="CS32" s="642"/>
      <c r="CT32" s="642"/>
      <c r="CU32" s="642"/>
      <c r="CV32" s="642"/>
      <c r="CW32" s="642"/>
      <c r="CX32" s="642"/>
      <c r="CY32" s="643"/>
      <c r="CZ32" s="646">
        <v>0</v>
      </c>
      <c r="DA32" s="677"/>
      <c r="DB32" s="677"/>
      <c r="DC32" s="679"/>
      <c r="DD32" s="650">
        <v>3633</v>
      </c>
      <c r="DE32" s="642"/>
      <c r="DF32" s="642"/>
      <c r="DG32" s="642"/>
      <c r="DH32" s="642"/>
      <c r="DI32" s="642"/>
      <c r="DJ32" s="642"/>
      <c r="DK32" s="643"/>
      <c r="DL32" s="650">
        <v>3633</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2">
      <c r="B33" s="638" t="s">
        <v>320</v>
      </c>
      <c r="C33" s="639"/>
      <c r="D33" s="639"/>
      <c r="E33" s="639"/>
      <c r="F33" s="639"/>
      <c r="G33" s="639"/>
      <c r="H33" s="639"/>
      <c r="I33" s="639"/>
      <c r="J33" s="639"/>
      <c r="K33" s="639"/>
      <c r="L33" s="639"/>
      <c r="M33" s="639"/>
      <c r="N33" s="639"/>
      <c r="O33" s="639"/>
      <c r="P33" s="639"/>
      <c r="Q33" s="640"/>
      <c r="R33" s="641">
        <v>8559671</v>
      </c>
      <c r="S33" s="642"/>
      <c r="T33" s="642"/>
      <c r="U33" s="642"/>
      <c r="V33" s="642"/>
      <c r="W33" s="642"/>
      <c r="X33" s="642"/>
      <c r="Y33" s="643"/>
      <c r="Z33" s="644">
        <v>1.6</v>
      </c>
      <c r="AA33" s="644"/>
      <c r="AB33" s="644"/>
      <c r="AC33" s="644"/>
      <c r="AD33" s="645" t="s">
        <v>129</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155888470</v>
      </c>
      <c r="CS33" s="665"/>
      <c r="CT33" s="665"/>
      <c r="CU33" s="665"/>
      <c r="CV33" s="665"/>
      <c r="CW33" s="665"/>
      <c r="CX33" s="665"/>
      <c r="CY33" s="666"/>
      <c r="CZ33" s="646">
        <v>29</v>
      </c>
      <c r="DA33" s="677"/>
      <c r="DB33" s="677"/>
      <c r="DC33" s="679"/>
      <c r="DD33" s="650">
        <v>117226170</v>
      </c>
      <c r="DE33" s="665"/>
      <c r="DF33" s="665"/>
      <c r="DG33" s="665"/>
      <c r="DH33" s="665"/>
      <c r="DI33" s="665"/>
      <c r="DJ33" s="665"/>
      <c r="DK33" s="666"/>
      <c r="DL33" s="650">
        <v>100979034</v>
      </c>
      <c r="DM33" s="665"/>
      <c r="DN33" s="665"/>
      <c r="DO33" s="665"/>
      <c r="DP33" s="665"/>
      <c r="DQ33" s="665"/>
      <c r="DR33" s="665"/>
      <c r="DS33" s="665"/>
      <c r="DT33" s="665"/>
      <c r="DU33" s="665"/>
      <c r="DV33" s="666"/>
      <c r="DW33" s="646">
        <v>33</v>
      </c>
      <c r="DX33" s="677"/>
      <c r="DY33" s="677"/>
      <c r="DZ33" s="677"/>
      <c r="EA33" s="677"/>
      <c r="EB33" s="677"/>
      <c r="EC33" s="678"/>
    </row>
    <row r="34" spans="2:133" ht="11.25" customHeight="1" x14ac:dyDescent="0.2">
      <c r="B34" s="638" t="s">
        <v>322</v>
      </c>
      <c r="C34" s="639"/>
      <c r="D34" s="639"/>
      <c r="E34" s="639"/>
      <c r="F34" s="639"/>
      <c r="G34" s="639"/>
      <c r="H34" s="639"/>
      <c r="I34" s="639"/>
      <c r="J34" s="639"/>
      <c r="K34" s="639"/>
      <c r="L34" s="639"/>
      <c r="M34" s="639"/>
      <c r="N34" s="639"/>
      <c r="O34" s="639"/>
      <c r="P34" s="639"/>
      <c r="Q34" s="640"/>
      <c r="R34" s="641">
        <v>29048915</v>
      </c>
      <c r="S34" s="642"/>
      <c r="T34" s="642"/>
      <c r="U34" s="642"/>
      <c r="V34" s="642"/>
      <c r="W34" s="642"/>
      <c r="X34" s="642"/>
      <c r="Y34" s="643"/>
      <c r="Z34" s="644">
        <v>5.3</v>
      </c>
      <c r="AA34" s="644"/>
      <c r="AB34" s="644"/>
      <c r="AC34" s="644"/>
      <c r="AD34" s="645">
        <v>14372</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69288728</v>
      </c>
      <c r="CS34" s="642"/>
      <c r="CT34" s="642"/>
      <c r="CU34" s="642"/>
      <c r="CV34" s="642"/>
      <c r="CW34" s="642"/>
      <c r="CX34" s="642"/>
      <c r="CY34" s="643"/>
      <c r="CZ34" s="646">
        <v>12.9</v>
      </c>
      <c r="DA34" s="677"/>
      <c r="DB34" s="677"/>
      <c r="DC34" s="679"/>
      <c r="DD34" s="650">
        <v>59890456</v>
      </c>
      <c r="DE34" s="642"/>
      <c r="DF34" s="642"/>
      <c r="DG34" s="642"/>
      <c r="DH34" s="642"/>
      <c r="DI34" s="642"/>
      <c r="DJ34" s="642"/>
      <c r="DK34" s="643"/>
      <c r="DL34" s="650">
        <v>56913350</v>
      </c>
      <c r="DM34" s="642"/>
      <c r="DN34" s="642"/>
      <c r="DO34" s="642"/>
      <c r="DP34" s="642"/>
      <c r="DQ34" s="642"/>
      <c r="DR34" s="642"/>
      <c r="DS34" s="642"/>
      <c r="DT34" s="642"/>
      <c r="DU34" s="642"/>
      <c r="DV34" s="643"/>
      <c r="DW34" s="646">
        <v>18.600000000000001</v>
      </c>
      <c r="DX34" s="677"/>
      <c r="DY34" s="677"/>
      <c r="DZ34" s="677"/>
      <c r="EA34" s="677"/>
      <c r="EB34" s="677"/>
      <c r="EC34" s="678"/>
    </row>
    <row r="35" spans="2:133" ht="11.25" customHeight="1" x14ac:dyDescent="0.2">
      <c r="B35" s="638" t="s">
        <v>326</v>
      </c>
      <c r="C35" s="639"/>
      <c r="D35" s="639"/>
      <c r="E35" s="639"/>
      <c r="F35" s="639"/>
      <c r="G35" s="639"/>
      <c r="H35" s="639"/>
      <c r="I35" s="639"/>
      <c r="J35" s="639"/>
      <c r="K35" s="639"/>
      <c r="L35" s="639"/>
      <c r="M35" s="639"/>
      <c r="N35" s="639"/>
      <c r="O35" s="639"/>
      <c r="P35" s="639"/>
      <c r="Q35" s="640"/>
      <c r="R35" s="641">
        <v>60358752</v>
      </c>
      <c r="S35" s="642"/>
      <c r="T35" s="642"/>
      <c r="U35" s="642"/>
      <c r="V35" s="642"/>
      <c r="W35" s="642"/>
      <c r="X35" s="642"/>
      <c r="Y35" s="643"/>
      <c r="Z35" s="644">
        <v>11.1</v>
      </c>
      <c r="AA35" s="644"/>
      <c r="AB35" s="644"/>
      <c r="AC35" s="644"/>
      <c r="AD35" s="645" t="s">
        <v>129</v>
      </c>
      <c r="AE35" s="645"/>
      <c r="AF35" s="645"/>
      <c r="AG35" s="645"/>
      <c r="AH35" s="645"/>
      <c r="AI35" s="645"/>
      <c r="AJ35" s="645"/>
      <c r="AK35" s="645"/>
      <c r="AL35" s="646" t="s">
        <v>235</v>
      </c>
      <c r="AM35" s="647"/>
      <c r="AN35" s="647"/>
      <c r="AO35" s="648"/>
      <c r="AP35" s="234"/>
      <c r="AQ35" s="714" t="s">
        <v>327</v>
      </c>
      <c r="AR35" s="715"/>
      <c r="AS35" s="715"/>
      <c r="AT35" s="715"/>
      <c r="AU35" s="715"/>
      <c r="AV35" s="715"/>
      <c r="AW35" s="715"/>
      <c r="AX35" s="715"/>
      <c r="AY35" s="716"/>
      <c r="AZ35" s="630">
        <v>38346913</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35615</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6259855</v>
      </c>
      <c r="CS35" s="665"/>
      <c r="CT35" s="665"/>
      <c r="CU35" s="665"/>
      <c r="CV35" s="665"/>
      <c r="CW35" s="665"/>
      <c r="CX35" s="665"/>
      <c r="CY35" s="666"/>
      <c r="CZ35" s="646">
        <v>1.2</v>
      </c>
      <c r="DA35" s="677"/>
      <c r="DB35" s="677"/>
      <c r="DC35" s="679"/>
      <c r="DD35" s="650">
        <v>5698513</v>
      </c>
      <c r="DE35" s="665"/>
      <c r="DF35" s="665"/>
      <c r="DG35" s="665"/>
      <c r="DH35" s="665"/>
      <c r="DI35" s="665"/>
      <c r="DJ35" s="665"/>
      <c r="DK35" s="666"/>
      <c r="DL35" s="650">
        <v>5698513</v>
      </c>
      <c r="DM35" s="665"/>
      <c r="DN35" s="665"/>
      <c r="DO35" s="665"/>
      <c r="DP35" s="665"/>
      <c r="DQ35" s="665"/>
      <c r="DR35" s="665"/>
      <c r="DS35" s="665"/>
      <c r="DT35" s="665"/>
      <c r="DU35" s="665"/>
      <c r="DV35" s="666"/>
      <c r="DW35" s="646">
        <v>1.9</v>
      </c>
      <c r="DX35" s="677"/>
      <c r="DY35" s="677"/>
      <c r="DZ35" s="677"/>
      <c r="EA35" s="677"/>
      <c r="EB35" s="677"/>
      <c r="EC35" s="678"/>
    </row>
    <row r="36" spans="2:133" ht="11.25" customHeight="1" x14ac:dyDescent="0.2">
      <c r="B36" s="638" t="s">
        <v>330</v>
      </c>
      <c r="C36" s="639"/>
      <c r="D36" s="639"/>
      <c r="E36" s="639"/>
      <c r="F36" s="639"/>
      <c r="G36" s="639"/>
      <c r="H36" s="639"/>
      <c r="I36" s="639"/>
      <c r="J36" s="639"/>
      <c r="K36" s="639"/>
      <c r="L36" s="639"/>
      <c r="M36" s="639"/>
      <c r="N36" s="639"/>
      <c r="O36" s="639"/>
      <c r="P36" s="639"/>
      <c r="Q36" s="640"/>
      <c r="R36" s="641" t="s">
        <v>235</v>
      </c>
      <c r="S36" s="642"/>
      <c r="T36" s="642"/>
      <c r="U36" s="642"/>
      <c r="V36" s="642"/>
      <c r="W36" s="642"/>
      <c r="X36" s="642"/>
      <c r="Y36" s="643"/>
      <c r="Z36" s="644" t="s">
        <v>129</v>
      </c>
      <c r="AA36" s="644"/>
      <c r="AB36" s="644"/>
      <c r="AC36" s="644"/>
      <c r="AD36" s="645" t="s">
        <v>235</v>
      </c>
      <c r="AE36" s="645"/>
      <c r="AF36" s="645"/>
      <c r="AG36" s="645"/>
      <c r="AH36" s="645"/>
      <c r="AI36" s="645"/>
      <c r="AJ36" s="645"/>
      <c r="AK36" s="645"/>
      <c r="AL36" s="646" t="s">
        <v>235</v>
      </c>
      <c r="AM36" s="647"/>
      <c r="AN36" s="647"/>
      <c r="AO36" s="648"/>
      <c r="AQ36" s="718" t="s">
        <v>331</v>
      </c>
      <c r="AR36" s="719"/>
      <c r="AS36" s="719"/>
      <c r="AT36" s="719"/>
      <c r="AU36" s="719"/>
      <c r="AV36" s="719"/>
      <c r="AW36" s="719"/>
      <c r="AX36" s="719"/>
      <c r="AY36" s="720"/>
      <c r="AZ36" s="641">
        <v>4753929</v>
      </c>
      <c r="BA36" s="642"/>
      <c r="BB36" s="642"/>
      <c r="BC36" s="642"/>
      <c r="BD36" s="665"/>
      <c r="BE36" s="665"/>
      <c r="BF36" s="700"/>
      <c r="BG36" s="656" t="s">
        <v>332</v>
      </c>
      <c r="BH36" s="657"/>
      <c r="BI36" s="657"/>
      <c r="BJ36" s="657"/>
      <c r="BK36" s="657"/>
      <c r="BL36" s="657"/>
      <c r="BM36" s="657"/>
      <c r="BN36" s="657"/>
      <c r="BO36" s="657"/>
      <c r="BP36" s="657"/>
      <c r="BQ36" s="657"/>
      <c r="BR36" s="657"/>
      <c r="BS36" s="657"/>
      <c r="BT36" s="657"/>
      <c r="BU36" s="658"/>
      <c r="BV36" s="641">
        <v>-687007</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21902885</v>
      </c>
      <c r="CS36" s="642"/>
      <c r="CT36" s="642"/>
      <c r="CU36" s="642"/>
      <c r="CV36" s="642"/>
      <c r="CW36" s="642"/>
      <c r="CX36" s="642"/>
      <c r="CY36" s="643"/>
      <c r="CZ36" s="646">
        <v>4.0999999999999996</v>
      </c>
      <c r="DA36" s="677"/>
      <c r="DB36" s="677"/>
      <c r="DC36" s="679"/>
      <c r="DD36" s="650">
        <v>19348459</v>
      </c>
      <c r="DE36" s="642"/>
      <c r="DF36" s="642"/>
      <c r="DG36" s="642"/>
      <c r="DH36" s="642"/>
      <c r="DI36" s="642"/>
      <c r="DJ36" s="642"/>
      <c r="DK36" s="643"/>
      <c r="DL36" s="650">
        <v>13205198</v>
      </c>
      <c r="DM36" s="642"/>
      <c r="DN36" s="642"/>
      <c r="DO36" s="642"/>
      <c r="DP36" s="642"/>
      <c r="DQ36" s="642"/>
      <c r="DR36" s="642"/>
      <c r="DS36" s="642"/>
      <c r="DT36" s="642"/>
      <c r="DU36" s="642"/>
      <c r="DV36" s="643"/>
      <c r="DW36" s="646">
        <v>4.3</v>
      </c>
      <c r="DX36" s="677"/>
      <c r="DY36" s="677"/>
      <c r="DZ36" s="677"/>
      <c r="EA36" s="677"/>
      <c r="EB36" s="677"/>
      <c r="EC36" s="678"/>
    </row>
    <row r="37" spans="2:133" ht="11.25" customHeight="1" x14ac:dyDescent="0.2">
      <c r="B37" s="638" t="s">
        <v>334</v>
      </c>
      <c r="C37" s="639"/>
      <c r="D37" s="639"/>
      <c r="E37" s="639"/>
      <c r="F37" s="639"/>
      <c r="G37" s="639"/>
      <c r="H37" s="639"/>
      <c r="I37" s="639"/>
      <c r="J37" s="639"/>
      <c r="K37" s="639"/>
      <c r="L37" s="639"/>
      <c r="M37" s="639"/>
      <c r="N37" s="639"/>
      <c r="O37" s="639"/>
      <c r="P37" s="639"/>
      <c r="Q37" s="640"/>
      <c r="R37" s="641">
        <v>10622352</v>
      </c>
      <c r="S37" s="642"/>
      <c r="T37" s="642"/>
      <c r="U37" s="642"/>
      <c r="V37" s="642"/>
      <c r="W37" s="642"/>
      <c r="X37" s="642"/>
      <c r="Y37" s="643"/>
      <c r="Z37" s="644">
        <v>1.9</v>
      </c>
      <c r="AA37" s="644"/>
      <c r="AB37" s="644"/>
      <c r="AC37" s="644"/>
      <c r="AD37" s="645" t="s">
        <v>235</v>
      </c>
      <c r="AE37" s="645"/>
      <c r="AF37" s="645"/>
      <c r="AG37" s="645"/>
      <c r="AH37" s="645"/>
      <c r="AI37" s="645"/>
      <c r="AJ37" s="645"/>
      <c r="AK37" s="645"/>
      <c r="AL37" s="646" t="s">
        <v>129</v>
      </c>
      <c r="AM37" s="647"/>
      <c r="AN37" s="647"/>
      <c r="AO37" s="648"/>
      <c r="AQ37" s="718" t="s">
        <v>335</v>
      </c>
      <c r="AR37" s="719"/>
      <c r="AS37" s="719"/>
      <c r="AT37" s="719"/>
      <c r="AU37" s="719"/>
      <c r="AV37" s="719"/>
      <c r="AW37" s="719"/>
      <c r="AX37" s="719"/>
      <c r="AY37" s="720"/>
      <c r="AZ37" s="641">
        <v>1990118</v>
      </c>
      <c r="BA37" s="642"/>
      <c r="BB37" s="642"/>
      <c r="BC37" s="642"/>
      <c r="BD37" s="665"/>
      <c r="BE37" s="665"/>
      <c r="BF37" s="700"/>
      <c r="BG37" s="656" t="s">
        <v>336</v>
      </c>
      <c r="BH37" s="657"/>
      <c r="BI37" s="657"/>
      <c r="BJ37" s="657"/>
      <c r="BK37" s="657"/>
      <c r="BL37" s="657"/>
      <c r="BM37" s="657"/>
      <c r="BN37" s="657"/>
      <c r="BO37" s="657"/>
      <c r="BP37" s="657"/>
      <c r="BQ37" s="657"/>
      <c r="BR37" s="657"/>
      <c r="BS37" s="657"/>
      <c r="BT37" s="657"/>
      <c r="BU37" s="658"/>
      <c r="BV37" s="641">
        <v>160514</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20808</v>
      </c>
      <c r="CS37" s="665"/>
      <c r="CT37" s="665"/>
      <c r="CU37" s="665"/>
      <c r="CV37" s="665"/>
      <c r="CW37" s="665"/>
      <c r="CX37" s="665"/>
      <c r="CY37" s="666"/>
      <c r="CZ37" s="646">
        <v>0</v>
      </c>
      <c r="DA37" s="677"/>
      <c r="DB37" s="677"/>
      <c r="DC37" s="679"/>
      <c r="DD37" s="650">
        <v>20682</v>
      </c>
      <c r="DE37" s="665"/>
      <c r="DF37" s="665"/>
      <c r="DG37" s="665"/>
      <c r="DH37" s="665"/>
      <c r="DI37" s="665"/>
      <c r="DJ37" s="665"/>
      <c r="DK37" s="666"/>
      <c r="DL37" s="650">
        <v>19016</v>
      </c>
      <c r="DM37" s="665"/>
      <c r="DN37" s="665"/>
      <c r="DO37" s="665"/>
      <c r="DP37" s="665"/>
      <c r="DQ37" s="665"/>
      <c r="DR37" s="665"/>
      <c r="DS37" s="665"/>
      <c r="DT37" s="665"/>
      <c r="DU37" s="665"/>
      <c r="DV37" s="666"/>
      <c r="DW37" s="646">
        <v>0</v>
      </c>
      <c r="DX37" s="677"/>
      <c r="DY37" s="677"/>
      <c r="DZ37" s="677"/>
      <c r="EA37" s="677"/>
      <c r="EB37" s="677"/>
      <c r="EC37" s="678"/>
    </row>
    <row r="38" spans="2:133" ht="11.25" customHeight="1" x14ac:dyDescent="0.2">
      <c r="B38" s="686" t="s">
        <v>338</v>
      </c>
      <c r="C38" s="687"/>
      <c r="D38" s="687"/>
      <c r="E38" s="687"/>
      <c r="F38" s="687"/>
      <c r="G38" s="687"/>
      <c r="H38" s="687"/>
      <c r="I38" s="687"/>
      <c r="J38" s="687"/>
      <c r="K38" s="687"/>
      <c r="L38" s="687"/>
      <c r="M38" s="687"/>
      <c r="N38" s="687"/>
      <c r="O38" s="687"/>
      <c r="P38" s="687"/>
      <c r="Q38" s="688"/>
      <c r="R38" s="721">
        <v>544752975</v>
      </c>
      <c r="S38" s="722"/>
      <c r="T38" s="722"/>
      <c r="U38" s="722"/>
      <c r="V38" s="722"/>
      <c r="W38" s="722"/>
      <c r="X38" s="722"/>
      <c r="Y38" s="723"/>
      <c r="Z38" s="724">
        <v>100</v>
      </c>
      <c r="AA38" s="724"/>
      <c r="AB38" s="724"/>
      <c r="AC38" s="724"/>
      <c r="AD38" s="725">
        <v>295668044</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1803602</v>
      </c>
      <c r="BA38" s="642"/>
      <c r="BB38" s="642"/>
      <c r="BC38" s="642"/>
      <c r="BD38" s="665"/>
      <c r="BE38" s="665"/>
      <c r="BF38" s="700"/>
      <c r="BG38" s="656" t="s">
        <v>340</v>
      </c>
      <c r="BH38" s="657"/>
      <c r="BI38" s="657"/>
      <c r="BJ38" s="657"/>
      <c r="BK38" s="657"/>
      <c r="BL38" s="657"/>
      <c r="BM38" s="657"/>
      <c r="BN38" s="657"/>
      <c r="BO38" s="657"/>
      <c r="BP38" s="657"/>
      <c r="BQ38" s="657"/>
      <c r="BR38" s="657"/>
      <c r="BS38" s="657"/>
      <c r="BT38" s="657"/>
      <c r="BU38" s="658"/>
      <c r="BV38" s="641">
        <v>243572</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31728424</v>
      </c>
      <c r="CS38" s="642"/>
      <c r="CT38" s="642"/>
      <c r="CU38" s="642"/>
      <c r="CV38" s="642"/>
      <c r="CW38" s="642"/>
      <c r="CX38" s="642"/>
      <c r="CY38" s="643"/>
      <c r="CZ38" s="646">
        <v>5.9</v>
      </c>
      <c r="DA38" s="677"/>
      <c r="DB38" s="677"/>
      <c r="DC38" s="679"/>
      <c r="DD38" s="650">
        <v>26892091</v>
      </c>
      <c r="DE38" s="642"/>
      <c r="DF38" s="642"/>
      <c r="DG38" s="642"/>
      <c r="DH38" s="642"/>
      <c r="DI38" s="642"/>
      <c r="DJ38" s="642"/>
      <c r="DK38" s="643"/>
      <c r="DL38" s="650">
        <v>25161973</v>
      </c>
      <c r="DM38" s="642"/>
      <c r="DN38" s="642"/>
      <c r="DO38" s="642"/>
      <c r="DP38" s="642"/>
      <c r="DQ38" s="642"/>
      <c r="DR38" s="642"/>
      <c r="DS38" s="642"/>
      <c r="DT38" s="642"/>
      <c r="DU38" s="642"/>
      <c r="DV38" s="643"/>
      <c r="DW38" s="646">
        <v>8.1999999999999993</v>
      </c>
      <c r="DX38" s="677"/>
      <c r="DY38" s="677"/>
      <c r="DZ38" s="677"/>
      <c r="EA38" s="677"/>
      <c r="EB38" s="677"/>
      <c r="EC38" s="678"/>
    </row>
    <row r="39" spans="2:133" ht="11.25" customHeight="1" x14ac:dyDescent="0.2">
      <c r="AQ39" s="718" t="s">
        <v>342</v>
      </c>
      <c r="AR39" s="719"/>
      <c r="AS39" s="719"/>
      <c r="AT39" s="719"/>
      <c r="AU39" s="719"/>
      <c r="AV39" s="719"/>
      <c r="AW39" s="719"/>
      <c r="AX39" s="719"/>
      <c r="AY39" s="720"/>
      <c r="AZ39" s="641">
        <v>207277</v>
      </c>
      <c r="BA39" s="642"/>
      <c r="BB39" s="642"/>
      <c r="BC39" s="642"/>
      <c r="BD39" s="665"/>
      <c r="BE39" s="665"/>
      <c r="BF39" s="700"/>
      <c r="BG39" s="732" t="s">
        <v>343</v>
      </c>
      <c r="BH39" s="733"/>
      <c r="BI39" s="733"/>
      <c r="BJ39" s="733"/>
      <c r="BK39" s="733"/>
      <c r="BL39" s="235"/>
      <c r="BM39" s="657" t="s">
        <v>344</v>
      </c>
      <c r="BN39" s="657"/>
      <c r="BO39" s="657"/>
      <c r="BP39" s="657"/>
      <c r="BQ39" s="657"/>
      <c r="BR39" s="657"/>
      <c r="BS39" s="657"/>
      <c r="BT39" s="657"/>
      <c r="BU39" s="658"/>
      <c r="BV39" s="641">
        <v>103</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5332325</v>
      </c>
      <c r="CS39" s="665"/>
      <c r="CT39" s="665"/>
      <c r="CU39" s="665"/>
      <c r="CV39" s="665"/>
      <c r="CW39" s="665"/>
      <c r="CX39" s="665"/>
      <c r="CY39" s="666"/>
      <c r="CZ39" s="646">
        <v>1</v>
      </c>
      <c r="DA39" s="677"/>
      <c r="DB39" s="677"/>
      <c r="DC39" s="679"/>
      <c r="DD39" s="650">
        <v>5278525</v>
      </c>
      <c r="DE39" s="665"/>
      <c r="DF39" s="665"/>
      <c r="DG39" s="665"/>
      <c r="DH39" s="665"/>
      <c r="DI39" s="665"/>
      <c r="DJ39" s="665"/>
      <c r="DK39" s="666"/>
      <c r="DL39" s="650" t="s">
        <v>129</v>
      </c>
      <c r="DM39" s="665"/>
      <c r="DN39" s="665"/>
      <c r="DO39" s="665"/>
      <c r="DP39" s="665"/>
      <c r="DQ39" s="665"/>
      <c r="DR39" s="665"/>
      <c r="DS39" s="665"/>
      <c r="DT39" s="665"/>
      <c r="DU39" s="665"/>
      <c r="DV39" s="666"/>
      <c r="DW39" s="646" t="s">
        <v>129</v>
      </c>
      <c r="DX39" s="677"/>
      <c r="DY39" s="677"/>
      <c r="DZ39" s="677"/>
      <c r="EA39" s="677"/>
      <c r="EB39" s="677"/>
      <c r="EC39" s="678"/>
    </row>
    <row r="40" spans="2:133" ht="11.25" customHeight="1" x14ac:dyDescent="0.2">
      <c r="AQ40" s="718" t="s">
        <v>346</v>
      </c>
      <c r="AR40" s="719"/>
      <c r="AS40" s="719"/>
      <c r="AT40" s="719"/>
      <c r="AU40" s="719"/>
      <c r="AV40" s="719"/>
      <c r="AW40" s="719"/>
      <c r="AX40" s="719"/>
      <c r="AY40" s="720"/>
      <c r="AZ40" s="641">
        <v>6339573</v>
      </c>
      <c r="BA40" s="642"/>
      <c r="BB40" s="642"/>
      <c r="BC40" s="642"/>
      <c r="BD40" s="665"/>
      <c r="BE40" s="665"/>
      <c r="BF40" s="700"/>
      <c r="BG40" s="732"/>
      <c r="BH40" s="733"/>
      <c r="BI40" s="733"/>
      <c r="BJ40" s="733"/>
      <c r="BK40" s="733"/>
      <c r="BL40" s="235"/>
      <c r="BM40" s="657" t="s">
        <v>347</v>
      </c>
      <c r="BN40" s="657"/>
      <c r="BO40" s="657"/>
      <c r="BP40" s="657"/>
      <c r="BQ40" s="657"/>
      <c r="BR40" s="657"/>
      <c r="BS40" s="657"/>
      <c r="BT40" s="657"/>
      <c r="BU40" s="658"/>
      <c r="BV40" s="641" t="s">
        <v>129</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21376253</v>
      </c>
      <c r="CS40" s="642"/>
      <c r="CT40" s="642"/>
      <c r="CU40" s="642"/>
      <c r="CV40" s="642"/>
      <c r="CW40" s="642"/>
      <c r="CX40" s="642"/>
      <c r="CY40" s="643"/>
      <c r="CZ40" s="646">
        <v>4</v>
      </c>
      <c r="DA40" s="677"/>
      <c r="DB40" s="677"/>
      <c r="DC40" s="679"/>
      <c r="DD40" s="650">
        <v>118126</v>
      </c>
      <c r="DE40" s="642"/>
      <c r="DF40" s="642"/>
      <c r="DG40" s="642"/>
      <c r="DH40" s="642"/>
      <c r="DI40" s="642"/>
      <c r="DJ40" s="642"/>
      <c r="DK40" s="643"/>
      <c r="DL40" s="650" t="s">
        <v>235</v>
      </c>
      <c r="DM40" s="642"/>
      <c r="DN40" s="642"/>
      <c r="DO40" s="642"/>
      <c r="DP40" s="642"/>
      <c r="DQ40" s="642"/>
      <c r="DR40" s="642"/>
      <c r="DS40" s="642"/>
      <c r="DT40" s="642"/>
      <c r="DU40" s="642"/>
      <c r="DV40" s="643"/>
      <c r="DW40" s="646" t="s">
        <v>235</v>
      </c>
      <c r="DX40" s="677"/>
      <c r="DY40" s="677"/>
      <c r="DZ40" s="677"/>
      <c r="EA40" s="677"/>
      <c r="EB40" s="677"/>
      <c r="EC40" s="678"/>
    </row>
    <row r="41" spans="2:133" ht="11.25" customHeight="1" x14ac:dyDescent="0.2">
      <c r="AQ41" s="728" t="s">
        <v>349</v>
      </c>
      <c r="AR41" s="729"/>
      <c r="AS41" s="729"/>
      <c r="AT41" s="729"/>
      <c r="AU41" s="729"/>
      <c r="AV41" s="729"/>
      <c r="AW41" s="729"/>
      <c r="AX41" s="729"/>
      <c r="AY41" s="730"/>
      <c r="AZ41" s="721">
        <v>23252414</v>
      </c>
      <c r="BA41" s="722"/>
      <c r="BB41" s="722"/>
      <c r="BC41" s="722"/>
      <c r="BD41" s="711"/>
      <c r="BE41" s="711"/>
      <c r="BF41" s="713"/>
      <c r="BG41" s="734"/>
      <c r="BH41" s="735"/>
      <c r="BI41" s="735"/>
      <c r="BJ41" s="735"/>
      <c r="BK41" s="735"/>
      <c r="BL41" s="236"/>
      <c r="BM41" s="668" t="s">
        <v>350</v>
      </c>
      <c r="BN41" s="668"/>
      <c r="BO41" s="668"/>
      <c r="BP41" s="668"/>
      <c r="BQ41" s="668"/>
      <c r="BR41" s="668"/>
      <c r="BS41" s="668"/>
      <c r="BT41" s="668"/>
      <c r="BU41" s="669"/>
      <c r="BV41" s="721">
        <v>295</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129</v>
      </c>
      <c r="CS41" s="665"/>
      <c r="CT41" s="665"/>
      <c r="CU41" s="665"/>
      <c r="CV41" s="665"/>
      <c r="CW41" s="665"/>
      <c r="CX41" s="665"/>
      <c r="CY41" s="666"/>
      <c r="CZ41" s="646" t="s">
        <v>235</v>
      </c>
      <c r="DA41" s="677"/>
      <c r="DB41" s="677"/>
      <c r="DC41" s="679"/>
      <c r="DD41" s="650" t="s">
        <v>129</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81713124</v>
      </c>
      <c r="CS42" s="642"/>
      <c r="CT42" s="642"/>
      <c r="CU42" s="642"/>
      <c r="CV42" s="642"/>
      <c r="CW42" s="642"/>
      <c r="CX42" s="642"/>
      <c r="CY42" s="643"/>
      <c r="CZ42" s="646">
        <v>15.2</v>
      </c>
      <c r="DA42" s="647"/>
      <c r="DB42" s="647"/>
      <c r="DC42" s="742"/>
      <c r="DD42" s="650">
        <v>12862440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942286</v>
      </c>
      <c r="CS43" s="665"/>
      <c r="CT43" s="665"/>
      <c r="CU43" s="665"/>
      <c r="CV43" s="665"/>
      <c r="CW43" s="665"/>
      <c r="CX43" s="665"/>
      <c r="CY43" s="666"/>
      <c r="CZ43" s="646">
        <v>0.2</v>
      </c>
      <c r="DA43" s="677"/>
      <c r="DB43" s="677"/>
      <c r="DC43" s="679"/>
      <c r="DD43" s="650">
        <v>942286</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356</v>
      </c>
      <c r="CD44" s="753" t="s">
        <v>307</v>
      </c>
      <c r="CE44" s="754"/>
      <c r="CF44" s="638" t="s">
        <v>357</v>
      </c>
      <c r="CG44" s="639"/>
      <c r="CH44" s="639"/>
      <c r="CI44" s="639"/>
      <c r="CJ44" s="639"/>
      <c r="CK44" s="639"/>
      <c r="CL44" s="639"/>
      <c r="CM44" s="639"/>
      <c r="CN44" s="639"/>
      <c r="CO44" s="639"/>
      <c r="CP44" s="639"/>
      <c r="CQ44" s="640"/>
      <c r="CR44" s="641">
        <v>81713124</v>
      </c>
      <c r="CS44" s="642"/>
      <c r="CT44" s="642"/>
      <c r="CU44" s="642"/>
      <c r="CV44" s="642"/>
      <c r="CW44" s="642"/>
      <c r="CX44" s="642"/>
      <c r="CY44" s="643"/>
      <c r="CZ44" s="646">
        <v>15.2</v>
      </c>
      <c r="DA44" s="647"/>
      <c r="DB44" s="647"/>
      <c r="DC44" s="742"/>
      <c r="DD44" s="650">
        <v>12862440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358</v>
      </c>
      <c r="CG45" s="639"/>
      <c r="CH45" s="639"/>
      <c r="CI45" s="639"/>
      <c r="CJ45" s="639"/>
      <c r="CK45" s="639"/>
      <c r="CL45" s="639"/>
      <c r="CM45" s="639"/>
      <c r="CN45" s="639"/>
      <c r="CO45" s="639"/>
      <c r="CP45" s="639"/>
      <c r="CQ45" s="640"/>
      <c r="CR45" s="641">
        <v>33014002</v>
      </c>
      <c r="CS45" s="665"/>
      <c r="CT45" s="665"/>
      <c r="CU45" s="665"/>
      <c r="CV45" s="665"/>
      <c r="CW45" s="665"/>
      <c r="CX45" s="665"/>
      <c r="CY45" s="666"/>
      <c r="CZ45" s="646">
        <v>6.1</v>
      </c>
      <c r="DA45" s="677"/>
      <c r="DB45" s="677"/>
      <c r="DC45" s="679"/>
      <c r="DD45" s="650">
        <v>1637262</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359</v>
      </c>
      <c r="CG46" s="639"/>
      <c r="CH46" s="639"/>
      <c r="CI46" s="639"/>
      <c r="CJ46" s="639"/>
      <c r="CK46" s="639"/>
      <c r="CL46" s="639"/>
      <c r="CM46" s="639"/>
      <c r="CN46" s="639"/>
      <c r="CO46" s="639"/>
      <c r="CP46" s="639"/>
      <c r="CQ46" s="640"/>
      <c r="CR46" s="641">
        <v>48334789</v>
      </c>
      <c r="CS46" s="642"/>
      <c r="CT46" s="642"/>
      <c r="CU46" s="642"/>
      <c r="CV46" s="642"/>
      <c r="CW46" s="642"/>
      <c r="CX46" s="642"/>
      <c r="CY46" s="643"/>
      <c r="CZ46" s="646">
        <v>9</v>
      </c>
      <c r="DA46" s="647"/>
      <c r="DB46" s="647"/>
      <c r="DC46" s="742"/>
      <c r="DD46" s="650">
        <v>11188645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360</v>
      </c>
      <c r="CG47" s="639"/>
      <c r="CH47" s="639"/>
      <c r="CI47" s="639"/>
      <c r="CJ47" s="639"/>
      <c r="CK47" s="639"/>
      <c r="CL47" s="639"/>
      <c r="CM47" s="639"/>
      <c r="CN47" s="639"/>
      <c r="CO47" s="639"/>
      <c r="CP47" s="639"/>
      <c r="CQ47" s="640"/>
      <c r="CR47" s="641" t="s">
        <v>129</v>
      </c>
      <c r="CS47" s="665"/>
      <c r="CT47" s="665"/>
      <c r="CU47" s="665"/>
      <c r="CV47" s="665"/>
      <c r="CW47" s="665"/>
      <c r="CX47" s="665"/>
      <c r="CY47" s="666"/>
      <c r="CZ47" s="646" t="s">
        <v>235</v>
      </c>
      <c r="DA47" s="677"/>
      <c r="DB47" s="677"/>
      <c r="DC47" s="679"/>
      <c r="DD47" s="650" t="s">
        <v>129</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361</v>
      </c>
      <c r="CG48" s="639"/>
      <c r="CH48" s="639"/>
      <c r="CI48" s="639"/>
      <c r="CJ48" s="639"/>
      <c r="CK48" s="639"/>
      <c r="CL48" s="639"/>
      <c r="CM48" s="639"/>
      <c r="CN48" s="639"/>
      <c r="CO48" s="639"/>
      <c r="CP48" s="639"/>
      <c r="CQ48" s="640"/>
      <c r="CR48" s="641" t="s">
        <v>129</v>
      </c>
      <c r="CS48" s="642"/>
      <c r="CT48" s="642"/>
      <c r="CU48" s="642"/>
      <c r="CV48" s="642"/>
      <c r="CW48" s="642"/>
      <c r="CX48" s="642"/>
      <c r="CY48" s="643"/>
      <c r="CZ48" s="646" t="s">
        <v>235</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362</v>
      </c>
      <c r="CE49" s="687"/>
      <c r="CF49" s="687"/>
      <c r="CG49" s="687"/>
      <c r="CH49" s="687"/>
      <c r="CI49" s="687"/>
      <c r="CJ49" s="687"/>
      <c r="CK49" s="687"/>
      <c r="CL49" s="687"/>
      <c r="CM49" s="687"/>
      <c r="CN49" s="687"/>
      <c r="CO49" s="687"/>
      <c r="CP49" s="687"/>
      <c r="CQ49" s="688"/>
      <c r="CR49" s="721">
        <v>538153498</v>
      </c>
      <c r="CS49" s="711"/>
      <c r="CT49" s="711"/>
      <c r="CU49" s="711"/>
      <c r="CV49" s="711"/>
      <c r="CW49" s="711"/>
      <c r="CX49" s="711"/>
      <c r="CY49" s="743"/>
      <c r="CZ49" s="726">
        <v>100</v>
      </c>
      <c r="DA49" s="744"/>
      <c r="DB49" s="744"/>
      <c r="DC49" s="745"/>
      <c r="DD49" s="746">
        <v>331686076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ZAfHR3WJN0eojl8/7PlHlyQ61D+FvhDlJ5o4cJKyWI+jWoIyHsNNaLDWbIX8IcuZUILCJaSvSzigsThWSMy9XQ==" saltValue="Ll9lzK9P7BNAXticq4CD5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81640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385</v>
      </c>
      <c r="C7" s="774"/>
      <c r="D7" s="774"/>
      <c r="E7" s="774"/>
      <c r="F7" s="774"/>
      <c r="G7" s="774"/>
      <c r="H7" s="774"/>
      <c r="I7" s="774"/>
      <c r="J7" s="774"/>
      <c r="K7" s="774"/>
      <c r="L7" s="774"/>
      <c r="M7" s="774"/>
      <c r="N7" s="774"/>
      <c r="O7" s="774"/>
      <c r="P7" s="775"/>
      <c r="Q7" s="776">
        <v>542051</v>
      </c>
      <c r="R7" s="777"/>
      <c r="S7" s="777"/>
      <c r="T7" s="777"/>
      <c r="U7" s="777"/>
      <c r="V7" s="777">
        <v>535598</v>
      </c>
      <c r="W7" s="777"/>
      <c r="X7" s="777"/>
      <c r="Y7" s="777"/>
      <c r="Z7" s="777"/>
      <c r="AA7" s="777">
        <v>6453</v>
      </c>
      <c r="AB7" s="777"/>
      <c r="AC7" s="777"/>
      <c r="AD7" s="777"/>
      <c r="AE7" s="778"/>
      <c r="AF7" s="779">
        <v>1478</v>
      </c>
      <c r="AG7" s="780"/>
      <c r="AH7" s="780"/>
      <c r="AI7" s="780"/>
      <c r="AJ7" s="781"/>
      <c r="AK7" s="816">
        <v>0</v>
      </c>
      <c r="AL7" s="817"/>
      <c r="AM7" s="817"/>
      <c r="AN7" s="817"/>
      <c r="AO7" s="817"/>
      <c r="AP7" s="817">
        <v>466183</v>
      </c>
      <c r="AQ7" s="817"/>
      <c r="AR7" s="817"/>
      <c r="AS7" s="817"/>
      <c r="AT7" s="817"/>
      <c r="AU7" s="818" t="s">
        <v>582</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592</v>
      </c>
      <c r="BT7" s="821"/>
      <c r="BU7" s="821"/>
      <c r="BV7" s="821"/>
      <c r="BW7" s="821"/>
      <c r="BX7" s="821"/>
      <c r="BY7" s="821"/>
      <c r="BZ7" s="821"/>
      <c r="CA7" s="821"/>
      <c r="CB7" s="821"/>
      <c r="CC7" s="821"/>
      <c r="CD7" s="821"/>
      <c r="CE7" s="821"/>
      <c r="CF7" s="821"/>
      <c r="CG7" s="822"/>
      <c r="CH7" s="813">
        <v>-2</v>
      </c>
      <c r="CI7" s="814"/>
      <c r="CJ7" s="814"/>
      <c r="CK7" s="814"/>
      <c r="CL7" s="815"/>
      <c r="CM7" s="813">
        <v>242</v>
      </c>
      <c r="CN7" s="814"/>
      <c r="CO7" s="814"/>
      <c r="CP7" s="814"/>
      <c r="CQ7" s="815"/>
      <c r="CR7" s="813">
        <v>200</v>
      </c>
      <c r="CS7" s="814"/>
      <c r="CT7" s="814"/>
      <c r="CU7" s="814"/>
      <c r="CV7" s="815"/>
      <c r="CW7" s="813">
        <v>45</v>
      </c>
      <c r="CX7" s="814"/>
      <c r="CY7" s="814"/>
      <c r="CZ7" s="814"/>
      <c r="DA7" s="815"/>
      <c r="DB7" s="813">
        <v>0</v>
      </c>
      <c r="DC7" s="814"/>
      <c r="DD7" s="814"/>
      <c r="DE7" s="814"/>
      <c r="DF7" s="815"/>
      <c r="DG7" s="813">
        <v>0</v>
      </c>
      <c r="DH7" s="814"/>
      <c r="DI7" s="814"/>
      <c r="DJ7" s="814"/>
      <c r="DK7" s="815"/>
      <c r="DL7" s="813">
        <v>0</v>
      </c>
      <c r="DM7" s="814"/>
      <c r="DN7" s="814"/>
      <c r="DO7" s="814"/>
      <c r="DP7" s="815"/>
      <c r="DQ7" s="813">
        <v>0</v>
      </c>
      <c r="DR7" s="814"/>
      <c r="DS7" s="814"/>
      <c r="DT7" s="814"/>
      <c r="DU7" s="815"/>
      <c r="DV7" s="794"/>
      <c r="DW7" s="795"/>
      <c r="DX7" s="795"/>
      <c r="DY7" s="795"/>
      <c r="DZ7" s="796"/>
      <c r="EA7" s="254"/>
    </row>
    <row r="8" spans="1:131" s="255" customFormat="1" ht="26.25" customHeight="1" x14ac:dyDescent="0.2">
      <c r="A8" s="261">
        <v>2</v>
      </c>
      <c r="B8" s="797" t="s">
        <v>386</v>
      </c>
      <c r="C8" s="798"/>
      <c r="D8" s="798"/>
      <c r="E8" s="798"/>
      <c r="F8" s="798"/>
      <c r="G8" s="798"/>
      <c r="H8" s="798"/>
      <c r="I8" s="798"/>
      <c r="J8" s="798"/>
      <c r="K8" s="798"/>
      <c r="L8" s="798"/>
      <c r="M8" s="798"/>
      <c r="N8" s="798"/>
      <c r="O8" s="798"/>
      <c r="P8" s="799"/>
      <c r="Q8" s="800">
        <v>122</v>
      </c>
      <c r="R8" s="801"/>
      <c r="S8" s="801"/>
      <c r="T8" s="801"/>
      <c r="U8" s="801"/>
      <c r="V8" s="801">
        <v>84</v>
      </c>
      <c r="W8" s="801"/>
      <c r="X8" s="801"/>
      <c r="Y8" s="801"/>
      <c r="Z8" s="801"/>
      <c r="AA8" s="801">
        <v>38</v>
      </c>
      <c r="AB8" s="801"/>
      <c r="AC8" s="801"/>
      <c r="AD8" s="801"/>
      <c r="AE8" s="802"/>
      <c r="AF8" s="803" t="s">
        <v>517</v>
      </c>
      <c r="AG8" s="804"/>
      <c r="AH8" s="804"/>
      <c r="AI8" s="804"/>
      <c r="AJ8" s="805"/>
      <c r="AK8" s="806">
        <v>33</v>
      </c>
      <c r="AL8" s="807"/>
      <c r="AM8" s="807"/>
      <c r="AN8" s="807"/>
      <c r="AO8" s="807"/>
      <c r="AP8" s="807">
        <v>268</v>
      </c>
      <c r="AQ8" s="807"/>
      <c r="AR8" s="807"/>
      <c r="AS8" s="807"/>
      <c r="AT8" s="807"/>
      <c r="AU8" s="808" t="s">
        <v>583</v>
      </c>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593</v>
      </c>
      <c r="BT8" s="811"/>
      <c r="BU8" s="811"/>
      <c r="BV8" s="811"/>
      <c r="BW8" s="811"/>
      <c r="BX8" s="811"/>
      <c r="BY8" s="811"/>
      <c r="BZ8" s="811"/>
      <c r="CA8" s="811"/>
      <c r="CB8" s="811"/>
      <c r="CC8" s="811"/>
      <c r="CD8" s="811"/>
      <c r="CE8" s="811"/>
      <c r="CF8" s="811"/>
      <c r="CG8" s="812"/>
      <c r="CH8" s="823">
        <v>26</v>
      </c>
      <c r="CI8" s="824"/>
      <c r="CJ8" s="824"/>
      <c r="CK8" s="824"/>
      <c r="CL8" s="825"/>
      <c r="CM8" s="823">
        <v>359</v>
      </c>
      <c r="CN8" s="824"/>
      <c r="CO8" s="824"/>
      <c r="CP8" s="824"/>
      <c r="CQ8" s="825"/>
      <c r="CR8" s="823">
        <v>165</v>
      </c>
      <c r="CS8" s="824"/>
      <c r="CT8" s="824"/>
      <c r="CU8" s="824"/>
      <c r="CV8" s="825"/>
      <c r="CW8" s="823">
        <v>0</v>
      </c>
      <c r="CX8" s="824"/>
      <c r="CY8" s="824"/>
      <c r="CZ8" s="824"/>
      <c r="DA8" s="825"/>
      <c r="DB8" s="823">
        <v>0</v>
      </c>
      <c r="DC8" s="824"/>
      <c r="DD8" s="824"/>
      <c r="DE8" s="824"/>
      <c r="DF8" s="825"/>
      <c r="DG8" s="823">
        <v>0</v>
      </c>
      <c r="DH8" s="824"/>
      <c r="DI8" s="824"/>
      <c r="DJ8" s="824"/>
      <c r="DK8" s="825"/>
      <c r="DL8" s="823">
        <v>0</v>
      </c>
      <c r="DM8" s="824"/>
      <c r="DN8" s="824"/>
      <c r="DO8" s="824"/>
      <c r="DP8" s="825"/>
      <c r="DQ8" s="823">
        <v>0</v>
      </c>
      <c r="DR8" s="824"/>
      <c r="DS8" s="824"/>
      <c r="DT8" s="824"/>
      <c r="DU8" s="825"/>
      <c r="DV8" s="826"/>
      <c r="DW8" s="827"/>
      <c r="DX8" s="827"/>
      <c r="DY8" s="827"/>
      <c r="DZ8" s="828"/>
      <c r="EA8" s="254"/>
    </row>
    <row r="9" spans="1:131" s="255" customFormat="1" ht="26.25" customHeight="1" x14ac:dyDescent="0.2">
      <c r="A9" s="261">
        <v>3</v>
      </c>
      <c r="B9" s="797" t="s">
        <v>388</v>
      </c>
      <c r="C9" s="798"/>
      <c r="D9" s="798"/>
      <c r="E9" s="798"/>
      <c r="F9" s="798"/>
      <c r="G9" s="798"/>
      <c r="H9" s="798"/>
      <c r="I9" s="798"/>
      <c r="J9" s="798"/>
      <c r="K9" s="798"/>
      <c r="L9" s="798"/>
      <c r="M9" s="798"/>
      <c r="N9" s="798"/>
      <c r="O9" s="798"/>
      <c r="P9" s="799"/>
      <c r="Q9" s="800">
        <v>61</v>
      </c>
      <c r="R9" s="801"/>
      <c r="S9" s="801"/>
      <c r="T9" s="801"/>
      <c r="U9" s="801"/>
      <c r="V9" s="801">
        <v>61</v>
      </c>
      <c r="W9" s="801"/>
      <c r="X9" s="801"/>
      <c r="Y9" s="801"/>
      <c r="Z9" s="801"/>
      <c r="AA9" s="801">
        <v>0</v>
      </c>
      <c r="AB9" s="801"/>
      <c r="AC9" s="801"/>
      <c r="AD9" s="801"/>
      <c r="AE9" s="802"/>
      <c r="AF9" s="803" t="s">
        <v>517</v>
      </c>
      <c r="AG9" s="804"/>
      <c r="AH9" s="804"/>
      <c r="AI9" s="804"/>
      <c r="AJ9" s="805"/>
      <c r="AK9" s="806">
        <v>61</v>
      </c>
      <c r="AL9" s="807"/>
      <c r="AM9" s="807"/>
      <c r="AN9" s="807"/>
      <c r="AO9" s="807"/>
      <c r="AP9" s="807">
        <v>1224</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594</v>
      </c>
      <c r="BT9" s="811"/>
      <c r="BU9" s="811"/>
      <c r="BV9" s="811"/>
      <c r="BW9" s="811"/>
      <c r="BX9" s="811"/>
      <c r="BY9" s="811"/>
      <c r="BZ9" s="811"/>
      <c r="CA9" s="811"/>
      <c r="CB9" s="811"/>
      <c r="CC9" s="811"/>
      <c r="CD9" s="811"/>
      <c r="CE9" s="811"/>
      <c r="CF9" s="811"/>
      <c r="CG9" s="812"/>
      <c r="CH9" s="823">
        <v>13</v>
      </c>
      <c r="CI9" s="824"/>
      <c r="CJ9" s="824"/>
      <c r="CK9" s="824"/>
      <c r="CL9" s="825"/>
      <c r="CM9" s="823">
        <v>431</v>
      </c>
      <c r="CN9" s="824"/>
      <c r="CO9" s="824"/>
      <c r="CP9" s="824"/>
      <c r="CQ9" s="825"/>
      <c r="CR9" s="823">
        <v>30</v>
      </c>
      <c r="CS9" s="824"/>
      <c r="CT9" s="824"/>
      <c r="CU9" s="824"/>
      <c r="CV9" s="825"/>
      <c r="CW9" s="823">
        <v>0</v>
      </c>
      <c r="CX9" s="824"/>
      <c r="CY9" s="824"/>
      <c r="CZ9" s="824"/>
      <c r="DA9" s="825"/>
      <c r="DB9" s="823">
        <v>0</v>
      </c>
      <c r="DC9" s="824"/>
      <c r="DD9" s="824"/>
      <c r="DE9" s="824"/>
      <c r="DF9" s="825"/>
      <c r="DG9" s="823">
        <v>0</v>
      </c>
      <c r="DH9" s="824"/>
      <c r="DI9" s="824"/>
      <c r="DJ9" s="824"/>
      <c r="DK9" s="825"/>
      <c r="DL9" s="823">
        <v>0</v>
      </c>
      <c r="DM9" s="824"/>
      <c r="DN9" s="824"/>
      <c r="DO9" s="824"/>
      <c r="DP9" s="825"/>
      <c r="DQ9" s="823">
        <v>0</v>
      </c>
      <c r="DR9" s="824"/>
      <c r="DS9" s="824"/>
      <c r="DT9" s="824"/>
      <c r="DU9" s="825"/>
      <c r="DV9" s="826"/>
      <c r="DW9" s="827"/>
      <c r="DX9" s="827"/>
      <c r="DY9" s="827"/>
      <c r="DZ9" s="828"/>
      <c r="EA9" s="254"/>
    </row>
    <row r="10" spans="1:131" s="255" customFormat="1" ht="26.25" customHeight="1" x14ac:dyDescent="0.2">
      <c r="A10" s="261">
        <v>4</v>
      </c>
      <c r="B10" s="797" t="s">
        <v>389</v>
      </c>
      <c r="C10" s="798"/>
      <c r="D10" s="798"/>
      <c r="E10" s="798"/>
      <c r="F10" s="798"/>
      <c r="G10" s="798"/>
      <c r="H10" s="798"/>
      <c r="I10" s="798"/>
      <c r="J10" s="798"/>
      <c r="K10" s="798"/>
      <c r="L10" s="798"/>
      <c r="M10" s="798"/>
      <c r="N10" s="798"/>
      <c r="O10" s="798"/>
      <c r="P10" s="799"/>
      <c r="Q10" s="800">
        <v>1311</v>
      </c>
      <c r="R10" s="801"/>
      <c r="S10" s="801"/>
      <c r="T10" s="801"/>
      <c r="U10" s="801"/>
      <c r="V10" s="801">
        <v>1268</v>
      </c>
      <c r="W10" s="801"/>
      <c r="X10" s="801"/>
      <c r="Y10" s="801"/>
      <c r="Z10" s="801"/>
      <c r="AA10" s="801">
        <v>43</v>
      </c>
      <c r="AB10" s="801"/>
      <c r="AC10" s="801"/>
      <c r="AD10" s="801"/>
      <c r="AE10" s="802"/>
      <c r="AF10" s="803" t="s">
        <v>517</v>
      </c>
      <c r="AG10" s="804"/>
      <c r="AH10" s="804"/>
      <c r="AI10" s="804"/>
      <c r="AJ10" s="805"/>
      <c r="AK10" s="806">
        <v>811</v>
      </c>
      <c r="AL10" s="807"/>
      <c r="AM10" s="807"/>
      <c r="AN10" s="807"/>
      <c r="AO10" s="807"/>
      <c r="AP10" s="807">
        <v>3222</v>
      </c>
      <c r="AQ10" s="807"/>
      <c r="AR10" s="807"/>
      <c r="AS10" s="807"/>
      <c r="AT10" s="807"/>
      <c r="AU10" s="808" t="s">
        <v>584</v>
      </c>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595</v>
      </c>
      <c r="BT10" s="811"/>
      <c r="BU10" s="811"/>
      <c r="BV10" s="811"/>
      <c r="BW10" s="811"/>
      <c r="BX10" s="811"/>
      <c r="BY10" s="811"/>
      <c r="BZ10" s="811"/>
      <c r="CA10" s="811"/>
      <c r="CB10" s="811"/>
      <c r="CC10" s="811"/>
      <c r="CD10" s="811"/>
      <c r="CE10" s="811"/>
      <c r="CF10" s="811"/>
      <c r="CG10" s="812"/>
      <c r="CH10" s="823">
        <v>3</v>
      </c>
      <c r="CI10" s="824"/>
      <c r="CJ10" s="824"/>
      <c r="CK10" s="824"/>
      <c r="CL10" s="825"/>
      <c r="CM10" s="823">
        <v>265</v>
      </c>
      <c r="CN10" s="824"/>
      <c r="CO10" s="824"/>
      <c r="CP10" s="824"/>
      <c r="CQ10" s="825"/>
      <c r="CR10" s="823">
        <v>200</v>
      </c>
      <c r="CS10" s="824"/>
      <c r="CT10" s="824"/>
      <c r="CU10" s="824"/>
      <c r="CV10" s="825"/>
      <c r="CW10" s="823">
        <v>275</v>
      </c>
      <c r="CX10" s="824"/>
      <c r="CY10" s="824"/>
      <c r="CZ10" s="824"/>
      <c r="DA10" s="825"/>
      <c r="DB10" s="823">
        <v>0</v>
      </c>
      <c r="DC10" s="824"/>
      <c r="DD10" s="824"/>
      <c r="DE10" s="824"/>
      <c r="DF10" s="825"/>
      <c r="DG10" s="823">
        <v>0</v>
      </c>
      <c r="DH10" s="824"/>
      <c r="DI10" s="824"/>
      <c r="DJ10" s="824"/>
      <c r="DK10" s="825"/>
      <c r="DL10" s="823">
        <v>0</v>
      </c>
      <c r="DM10" s="824"/>
      <c r="DN10" s="824"/>
      <c r="DO10" s="824"/>
      <c r="DP10" s="825"/>
      <c r="DQ10" s="823">
        <v>0</v>
      </c>
      <c r="DR10" s="824"/>
      <c r="DS10" s="824"/>
      <c r="DT10" s="824"/>
      <c r="DU10" s="825"/>
      <c r="DV10" s="826"/>
      <c r="DW10" s="827"/>
      <c r="DX10" s="827"/>
      <c r="DY10" s="827"/>
      <c r="DZ10" s="828"/>
      <c r="EA10" s="254"/>
    </row>
    <row r="11" spans="1:131" s="255" customFormat="1" ht="26.25" customHeight="1" x14ac:dyDescent="0.2">
      <c r="A11" s="261">
        <v>5</v>
      </c>
      <c r="B11" s="797" t="s">
        <v>390</v>
      </c>
      <c r="C11" s="798"/>
      <c r="D11" s="798"/>
      <c r="E11" s="798"/>
      <c r="F11" s="798"/>
      <c r="G11" s="798"/>
      <c r="H11" s="798"/>
      <c r="I11" s="798"/>
      <c r="J11" s="798"/>
      <c r="K11" s="798"/>
      <c r="L11" s="798"/>
      <c r="M11" s="798"/>
      <c r="N11" s="798"/>
      <c r="O11" s="798"/>
      <c r="P11" s="799"/>
      <c r="Q11" s="800">
        <v>988</v>
      </c>
      <c r="R11" s="801"/>
      <c r="S11" s="801"/>
      <c r="T11" s="801"/>
      <c r="U11" s="801"/>
      <c r="V11" s="801">
        <v>971</v>
      </c>
      <c r="W11" s="801"/>
      <c r="X11" s="801"/>
      <c r="Y11" s="801"/>
      <c r="Z11" s="801"/>
      <c r="AA11" s="801">
        <v>17</v>
      </c>
      <c r="AB11" s="801"/>
      <c r="AC11" s="801"/>
      <c r="AD11" s="801"/>
      <c r="AE11" s="802"/>
      <c r="AF11" s="803" t="s">
        <v>517</v>
      </c>
      <c r="AG11" s="804"/>
      <c r="AH11" s="804"/>
      <c r="AI11" s="804"/>
      <c r="AJ11" s="805"/>
      <c r="AK11" s="806">
        <v>328</v>
      </c>
      <c r="AL11" s="807"/>
      <c r="AM11" s="807"/>
      <c r="AN11" s="807"/>
      <c r="AO11" s="807"/>
      <c r="AP11" s="807">
        <v>968</v>
      </c>
      <c r="AQ11" s="807"/>
      <c r="AR11" s="807"/>
      <c r="AS11" s="807"/>
      <c r="AT11" s="807"/>
      <c r="AU11" s="808" t="s">
        <v>585</v>
      </c>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596</v>
      </c>
      <c r="BT11" s="811"/>
      <c r="BU11" s="811"/>
      <c r="BV11" s="811"/>
      <c r="BW11" s="811"/>
      <c r="BX11" s="811"/>
      <c r="BY11" s="811"/>
      <c r="BZ11" s="811"/>
      <c r="CA11" s="811"/>
      <c r="CB11" s="811"/>
      <c r="CC11" s="811"/>
      <c r="CD11" s="811"/>
      <c r="CE11" s="811"/>
      <c r="CF11" s="811"/>
      <c r="CG11" s="812"/>
      <c r="CH11" s="823">
        <v>-8</v>
      </c>
      <c r="CI11" s="824"/>
      <c r="CJ11" s="824"/>
      <c r="CK11" s="824"/>
      <c r="CL11" s="825"/>
      <c r="CM11" s="823">
        <v>217</v>
      </c>
      <c r="CN11" s="824"/>
      <c r="CO11" s="824"/>
      <c r="CP11" s="824"/>
      <c r="CQ11" s="825"/>
      <c r="CR11" s="823">
        <v>124</v>
      </c>
      <c r="CS11" s="824"/>
      <c r="CT11" s="824"/>
      <c r="CU11" s="824"/>
      <c r="CV11" s="825"/>
      <c r="CW11" s="823">
        <v>441</v>
      </c>
      <c r="CX11" s="824"/>
      <c r="CY11" s="824"/>
      <c r="CZ11" s="824"/>
      <c r="DA11" s="825"/>
      <c r="DB11" s="823">
        <v>0</v>
      </c>
      <c r="DC11" s="824"/>
      <c r="DD11" s="824"/>
      <c r="DE11" s="824"/>
      <c r="DF11" s="825"/>
      <c r="DG11" s="823">
        <v>0</v>
      </c>
      <c r="DH11" s="824"/>
      <c r="DI11" s="824"/>
      <c r="DJ11" s="824"/>
      <c r="DK11" s="825"/>
      <c r="DL11" s="823">
        <v>0</v>
      </c>
      <c r="DM11" s="824"/>
      <c r="DN11" s="824"/>
      <c r="DO11" s="824"/>
      <c r="DP11" s="825"/>
      <c r="DQ11" s="823">
        <v>0</v>
      </c>
      <c r="DR11" s="824"/>
      <c r="DS11" s="824"/>
      <c r="DT11" s="824"/>
      <c r="DU11" s="825"/>
      <c r="DV11" s="826"/>
      <c r="DW11" s="827"/>
      <c r="DX11" s="827"/>
      <c r="DY11" s="827"/>
      <c r="DZ11" s="828"/>
      <c r="EA11" s="254"/>
    </row>
    <row r="12" spans="1:131" s="255" customFormat="1" ht="26.25" customHeight="1" x14ac:dyDescent="0.2">
      <c r="A12" s="261">
        <v>6</v>
      </c>
      <c r="B12" s="797" t="s">
        <v>391</v>
      </c>
      <c r="C12" s="798"/>
      <c r="D12" s="798"/>
      <c r="E12" s="798"/>
      <c r="F12" s="798"/>
      <c r="G12" s="798"/>
      <c r="H12" s="798"/>
      <c r="I12" s="798"/>
      <c r="J12" s="798"/>
      <c r="K12" s="798"/>
      <c r="L12" s="798"/>
      <c r="M12" s="798"/>
      <c r="N12" s="798"/>
      <c r="O12" s="798"/>
      <c r="P12" s="799"/>
      <c r="Q12" s="800">
        <v>84447</v>
      </c>
      <c r="R12" s="801"/>
      <c r="S12" s="801"/>
      <c r="T12" s="801"/>
      <c r="U12" s="801"/>
      <c r="V12" s="801">
        <v>84447</v>
      </c>
      <c r="W12" s="801"/>
      <c r="X12" s="801"/>
      <c r="Y12" s="801"/>
      <c r="Z12" s="801"/>
      <c r="AA12" s="801">
        <v>0</v>
      </c>
      <c r="AB12" s="801"/>
      <c r="AC12" s="801"/>
      <c r="AD12" s="801"/>
      <c r="AE12" s="802"/>
      <c r="AF12" s="803" t="s">
        <v>517</v>
      </c>
      <c r="AG12" s="804"/>
      <c r="AH12" s="804"/>
      <c r="AI12" s="804"/>
      <c r="AJ12" s="805"/>
      <c r="AK12" s="806">
        <v>6964</v>
      </c>
      <c r="AL12" s="807"/>
      <c r="AM12" s="807"/>
      <c r="AN12" s="807"/>
      <c r="AO12" s="807"/>
      <c r="AP12" s="807">
        <v>0</v>
      </c>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597</v>
      </c>
      <c r="BT12" s="811"/>
      <c r="BU12" s="811"/>
      <c r="BV12" s="811"/>
      <c r="BW12" s="811"/>
      <c r="BX12" s="811"/>
      <c r="BY12" s="811"/>
      <c r="BZ12" s="811"/>
      <c r="CA12" s="811"/>
      <c r="CB12" s="811"/>
      <c r="CC12" s="811"/>
      <c r="CD12" s="811"/>
      <c r="CE12" s="811"/>
      <c r="CF12" s="811"/>
      <c r="CG12" s="812"/>
      <c r="CH12" s="823">
        <v>1</v>
      </c>
      <c r="CI12" s="824"/>
      <c r="CJ12" s="824"/>
      <c r="CK12" s="824"/>
      <c r="CL12" s="825"/>
      <c r="CM12" s="823">
        <v>304</v>
      </c>
      <c r="CN12" s="824"/>
      <c r="CO12" s="824"/>
      <c r="CP12" s="824"/>
      <c r="CQ12" s="825"/>
      <c r="CR12" s="823">
        <v>28</v>
      </c>
      <c r="CS12" s="824"/>
      <c r="CT12" s="824"/>
      <c r="CU12" s="824"/>
      <c r="CV12" s="825"/>
      <c r="CW12" s="823">
        <v>18</v>
      </c>
      <c r="CX12" s="824"/>
      <c r="CY12" s="824"/>
      <c r="CZ12" s="824"/>
      <c r="DA12" s="825"/>
      <c r="DB12" s="823">
        <v>0</v>
      </c>
      <c r="DC12" s="824"/>
      <c r="DD12" s="824"/>
      <c r="DE12" s="824"/>
      <c r="DF12" s="825"/>
      <c r="DG12" s="823">
        <v>0</v>
      </c>
      <c r="DH12" s="824"/>
      <c r="DI12" s="824"/>
      <c r="DJ12" s="824"/>
      <c r="DK12" s="825"/>
      <c r="DL12" s="823">
        <v>0</v>
      </c>
      <c r="DM12" s="824"/>
      <c r="DN12" s="824"/>
      <c r="DO12" s="824"/>
      <c r="DP12" s="825"/>
      <c r="DQ12" s="823">
        <v>0</v>
      </c>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598</v>
      </c>
      <c r="BT13" s="811"/>
      <c r="BU13" s="811"/>
      <c r="BV13" s="811"/>
      <c r="BW13" s="811"/>
      <c r="BX13" s="811"/>
      <c r="BY13" s="811"/>
      <c r="BZ13" s="811"/>
      <c r="CA13" s="811"/>
      <c r="CB13" s="811"/>
      <c r="CC13" s="811"/>
      <c r="CD13" s="811"/>
      <c r="CE13" s="811"/>
      <c r="CF13" s="811"/>
      <c r="CG13" s="812"/>
      <c r="CH13" s="823">
        <v>1098</v>
      </c>
      <c r="CI13" s="824"/>
      <c r="CJ13" s="824"/>
      <c r="CK13" s="824"/>
      <c r="CL13" s="825"/>
      <c r="CM13" s="823">
        <v>6842</v>
      </c>
      <c r="CN13" s="824"/>
      <c r="CO13" s="824"/>
      <c r="CP13" s="824"/>
      <c r="CQ13" s="825"/>
      <c r="CR13" s="823">
        <v>25</v>
      </c>
      <c r="CS13" s="824"/>
      <c r="CT13" s="824"/>
      <c r="CU13" s="824"/>
      <c r="CV13" s="825"/>
      <c r="CW13" s="823">
        <v>0</v>
      </c>
      <c r="CX13" s="824"/>
      <c r="CY13" s="824"/>
      <c r="CZ13" s="824"/>
      <c r="DA13" s="825"/>
      <c r="DB13" s="823">
        <v>0</v>
      </c>
      <c r="DC13" s="824"/>
      <c r="DD13" s="824"/>
      <c r="DE13" s="824"/>
      <c r="DF13" s="825"/>
      <c r="DG13" s="823">
        <v>0</v>
      </c>
      <c r="DH13" s="824"/>
      <c r="DI13" s="824"/>
      <c r="DJ13" s="824"/>
      <c r="DK13" s="825"/>
      <c r="DL13" s="823">
        <v>0</v>
      </c>
      <c r="DM13" s="824"/>
      <c r="DN13" s="824"/>
      <c r="DO13" s="824"/>
      <c r="DP13" s="825"/>
      <c r="DQ13" s="823">
        <v>0</v>
      </c>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599</v>
      </c>
      <c r="BT14" s="811"/>
      <c r="BU14" s="811"/>
      <c r="BV14" s="811"/>
      <c r="BW14" s="811"/>
      <c r="BX14" s="811"/>
      <c r="BY14" s="811"/>
      <c r="BZ14" s="811"/>
      <c r="CA14" s="811"/>
      <c r="CB14" s="811"/>
      <c r="CC14" s="811"/>
      <c r="CD14" s="811"/>
      <c r="CE14" s="811"/>
      <c r="CF14" s="811"/>
      <c r="CG14" s="812"/>
      <c r="CH14" s="823">
        <v>25</v>
      </c>
      <c r="CI14" s="824"/>
      <c r="CJ14" s="824"/>
      <c r="CK14" s="824"/>
      <c r="CL14" s="825"/>
      <c r="CM14" s="823">
        <v>563</v>
      </c>
      <c r="CN14" s="824"/>
      <c r="CO14" s="824"/>
      <c r="CP14" s="824"/>
      <c r="CQ14" s="825"/>
      <c r="CR14" s="823">
        <v>67</v>
      </c>
      <c r="CS14" s="824"/>
      <c r="CT14" s="824"/>
      <c r="CU14" s="824"/>
      <c r="CV14" s="825"/>
      <c r="CW14" s="823">
        <v>0</v>
      </c>
      <c r="CX14" s="824"/>
      <c r="CY14" s="824"/>
      <c r="CZ14" s="824"/>
      <c r="DA14" s="825"/>
      <c r="DB14" s="823">
        <v>0</v>
      </c>
      <c r="DC14" s="824"/>
      <c r="DD14" s="824"/>
      <c r="DE14" s="824"/>
      <c r="DF14" s="825"/>
      <c r="DG14" s="823">
        <v>0</v>
      </c>
      <c r="DH14" s="824"/>
      <c r="DI14" s="824"/>
      <c r="DJ14" s="824"/>
      <c r="DK14" s="825"/>
      <c r="DL14" s="823">
        <v>0</v>
      </c>
      <c r="DM14" s="824"/>
      <c r="DN14" s="824"/>
      <c r="DO14" s="824"/>
      <c r="DP14" s="825"/>
      <c r="DQ14" s="823">
        <v>0</v>
      </c>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600</v>
      </c>
      <c r="BT15" s="811"/>
      <c r="BU15" s="811"/>
      <c r="BV15" s="811"/>
      <c r="BW15" s="811"/>
      <c r="BX15" s="811"/>
      <c r="BY15" s="811"/>
      <c r="BZ15" s="811"/>
      <c r="CA15" s="811"/>
      <c r="CB15" s="811"/>
      <c r="CC15" s="811"/>
      <c r="CD15" s="811"/>
      <c r="CE15" s="811"/>
      <c r="CF15" s="811"/>
      <c r="CG15" s="812"/>
      <c r="CH15" s="823">
        <v>68</v>
      </c>
      <c r="CI15" s="824"/>
      <c r="CJ15" s="824"/>
      <c r="CK15" s="824"/>
      <c r="CL15" s="825"/>
      <c r="CM15" s="823">
        <v>605</v>
      </c>
      <c r="CN15" s="824"/>
      <c r="CO15" s="824"/>
      <c r="CP15" s="824"/>
      <c r="CQ15" s="825"/>
      <c r="CR15" s="823">
        <v>500</v>
      </c>
      <c r="CS15" s="824"/>
      <c r="CT15" s="824"/>
      <c r="CU15" s="824"/>
      <c r="CV15" s="825"/>
      <c r="CW15" s="823">
        <v>0</v>
      </c>
      <c r="CX15" s="824"/>
      <c r="CY15" s="824"/>
      <c r="CZ15" s="824"/>
      <c r="DA15" s="825"/>
      <c r="DB15" s="823">
        <v>1800</v>
      </c>
      <c r="DC15" s="824"/>
      <c r="DD15" s="824"/>
      <c r="DE15" s="824"/>
      <c r="DF15" s="825"/>
      <c r="DG15" s="823">
        <v>0</v>
      </c>
      <c r="DH15" s="824"/>
      <c r="DI15" s="824"/>
      <c r="DJ15" s="824"/>
      <c r="DK15" s="825"/>
      <c r="DL15" s="823">
        <v>0</v>
      </c>
      <c r="DM15" s="824"/>
      <c r="DN15" s="824"/>
      <c r="DO15" s="824"/>
      <c r="DP15" s="825"/>
      <c r="DQ15" s="823">
        <v>0</v>
      </c>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t="s">
        <v>601</v>
      </c>
      <c r="BT16" s="811"/>
      <c r="BU16" s="811"/>
      <c r="BV16" s="811"/>
      <c r="BW16" s="811"/>
      <c r="BX16" s="811"/>
      <c r="BY16" s="811"/>
      <c r="BZ16" s="811"/>
      <c r="CA16" s="811"/>
      <c r="CB16" s="811"/>
      <c r="CC16" s="811"/>
      <c r="CD16" s="811"/>
      <c r="CE16" s="811"/>
      <c r="CF16" s="811"/>
      <c r="CG16" s="812"/>
      <c r="CH16" s="823">
        <v>54</v>
      </c>
      <c r="CI16" s="824"/>
      <c r="CJ16" s="824"/>
      <c r="CK16" s="824"/>
      <c r="CL16" s="825"/>
      <c r="CM16" s="823">
        <v>716</v>
      </c>
      <c r="CN16" s="824"/>
      <c r="CO16" s="824"/>
      <c r="CP16" s="824"/>
      <c r="CQ16" s="825"/>
      <c r="CR16" s="823">
        <v>500</v>
      </c>
      <c r="CS16" s="824"/>
      <c r="CT16" s="824"/>
      <c r="CU16" s="824"/>
      <c r="CV16" s="825"/>
      <c r="CW16" s="823">
        <v>0</v>
      </c>
      <c r="CX16" s="824"/>
      <c r="CY16" s="824"/>
      <c r="CZ16" s="824"/>
      <c r="DA16" s="825"/>
      <c r="DB16" s="823">
        <v>500</v>
      </c>
      <c r="DC16" s="824"/>
      <c r="DD16" s="824"/>
      <c r="DE16" s="824"/>
      <c r="DF16" s="825"/>
      <c r="DG16" s="823">
        <v>0</v>
      </c>
      <c r="DH16" s="824"/>
      <c r="DI16" s="824"/>
      <c r="DJ16" s="824"/>
      <c r="DK16" s="825"/>
      <c r="DL16" s="823">
        <v>0</v>
      </c>
      <c r="DM16" s="824"/>
      <c r="DN16" s="824"/>
      <c r="DO16" s="824"/>
      <c r="DP16" s="825"/>
      <c r="DQ16" s="823">
        <v>0</v>
      </c>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t="s">
        <v>602</v>
      </c>
      <c r="BT17" s="811"/>
      <c r="BU17" s="811"/>
      <c r="BV17" s="811"/>
      <c r="BW17" s="811"/>
      <c r="BX17" s="811"/>
      <c r="BY17" s="811"/>
      <c r="BZ17" s="811"/>
      <c r="CA17" s="811"/>
      <c r="CB17" s="811"/>
      <c r="CC17" s="811"/>
      <c r="CD17" s="811"/>
      <c r="CE17" s="811"/>
      <c r="CF17" s="811"/>
      <c r="CG17" s="812"/>
      <c r="CH17" s="823">
        <v>8</v>
      </c>
      <c r="CI17" s="824"/>
      <c r="CJ17" s="824"/>
      <c r="CK17" s="824"/>
      <c r="CL17" s="825"/>
      <c r="CM17" s="823">
        <v>29</v>
      </c>
      <c r="CN17" s="824"/>
      <c r="CO17" s="824"/>
      <c r="CP17" s="824"/>
      <c r="CQ17" s="825"/>
      <c r="CR17" s="823">
        <v>10</v>
      </c>
      <c r="CS17" s="824"/>
      <c r="CT17" s="824"/>
      <c r="CU17" s="824"/>
      <c r="CV17" s="825"/>
      <c r="CW17" s="823">
        <v>133</v>
      </c>
      <c r="CX17" s="824"/>
      <c r="CY17" s="824"/>
      <c r="CZ17" s="824"/>
      <c r="DA17" s="825"/>
      <c r="DB17" s="823">
        <v>0</v>
      </c>
      <c r="DC17" s="824"/>
      <c r="DD17" s="824"/>
      <c r="DE17" s="824"/>
      <c r="DF17" s="825"/>
      <c r="DG17" s="823">
        <v>0</v>
      </c>
      <c r="DH17" s="824"/>
      <c r="DI17" s="824"/>
      <c r="DJ17" s="824"/>
      <c r="DK17" s="825"/>
      <c r="DL17" s="823">
        <v>0</v>
      </c>
      <c r="DM17" s="824"/>
      <c r="DN17" s="824"/>
      <c r="DO17" s="824"/>
      <c r="DP17" s="825"/>
      <c r="DQ17" s="823">
        <v>0</v>
      </c>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t="s">
        <v>618</v>
      </c>
      <c r="BS18" s="810" t="s">
        <v>603</v>
      </c>
      <c r="BT18" s="811"/>
      <c r="BU18" s="811"/>
      <c r="BV18" s="811"/>
      <c r="BW18" s="811"/>
      <c r="BX18" s="811"/>
      <c r="BY18" s="811"/>
      <c r="BZ18" s="811"/>
      <c r="CA18" s="811"/>
      <c r="CB18" s="811"/>
      <c r="CC18" s="811"/>
      <c r="CD18" s="811"/>
      <c r="CE18" s="811"/>
      <c r="CF18" s="811"/>
      <c r="CG18" s="812"/>
      <c r="CH18" s="823">
        <v>3518</v>
      </c>
      <c r="CI18" s="824"/>
      <c r="CJ18" s="824"/>
      <c r="CK18" s="824"/>
      <c r="CL18" s="825"/>
      <c r="CM18" s="823">
        <v>17448</v>
      </c>
      <c r="CN18" s="824"/>
      <c r="CO18" s="824"/>
      <c r="CP18" s="824"/>
      <c r="CQ18" s="825"/>
      <c r="CR18" s="823">
        <v>8371</v>
      </c>
      <c r="CS18" s="824"/>
      <c r="CT18" s="824"/>
      <c r="CU18" s="824"/>
      <c r="CV18" s="825"/>
      <c r="CW18" s="823">
        <v>0</v>
      </c>
      <c r="CX18" s="824"/>
      <c r="CY18" s="824"/>
      <c r="CZ18" s="824"/>
      <c r="DA18" s="825"/>
      <c r="DB18" s="823">
        <v>277</v>
      </c>
      <c r="DC18" s="824"/>
      <c r="DD18" s="824"/>
      <c r="DE18" s="824"/>
      <c r="DF18" s="825"/>
      <c r="DG18" s="823">
        <v>0</v>
      </c>
      <c r="DH18" s="824"/>
      <c r="DI18" s="824"/>
      <c r="DJ18" s="824"/>
      <c r="DK18" s="825"/>
      <c r="DL18" s="823">
        <v>0</v>
      </c>
      <c r="DM18" s="824"/>
      <c r="DN18" s="824"/>
      <c r="DO18" s="824"/>
      <c r="DP18" s="825"/>
      <c r="DQ18" s="823">
        <v>0</v>
      </c>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t="s">
        <v>618</v>
      </c>
      <c r="BS19" s="810" t="s">
        <v>604</v>
      </c>
      <c r="BT19" s="811"/>
      <c r="BU19" s="811"/>
      <c r="BV19" s="811"/>
      <c r="BW19" s="811"/>
      <c r="BX19" s="811"/>
      <c r="BY19" s="811"/>
      <c r="BZ19" s="811"/>
      <c r="CA19" s="811"/>
      <c r="CB19" s="811"/>
      <c r="CC19" s="811"/>
      <c r="CD19" s="811"/>
      <c r="CE19" s="811"/>
      <c r="CF19" s="811"/>
      <c r="CG19" s="812"/>
      <c r="CH19" s="823">
        <v>62.426851999999997</v>
      </c>
      <c r="CI19" s="824"/>
      <c r="CJ19" s="824"/>
      <c r="CK19" s="824"/>
      <c r="CL19" s="825"/>
      <c r="CM19" s="823">
        <v>0.1</v>
      </c>
      <c r="CN19" s="824"/>
      <c r="CO19" s="824"/>
      <c r="CP19" s="824"/>
      <c r="CQ19" s="825"/>
      <c r="CR19" s="823">
        <v>0</v>
      </c>
      <c r="CS19" s="824"/>
      <c r="CT19" s="824"/>
      <c r="CU19" s="824"/>
      <c r="CV19" s="825"/>
      <c r="CW19" s="823">
        <v>224.95459099999999</v>
      </c>
      <c r="CX19" s="824"/>
      <c r="CY19" s="824"/>
      <c r="CZ19" s="824"/>
      <c r="DA19" s="825"/>
      <c r="DB19" s="823">
        <v>0</v>
      </c>
      <c r="DC19" s="824"/>
      <c r="DD19" s="824"/>
      <c r="DE19" s="824"/>
      <c r="DF19" s="825"/>
      <c r="DG19" s="823">
        <v>0</v>
      </c>
      <c r="DH19" s="824"/>
      <c r="DI19" s="824"/>
      <c r="DJ19" s="824"/>
      <c r="DK19" s="825"/>
      <c r="DL19" s="823">
        <v>0</v>
      </c>
      <c r="DM19" s="824"/>
      <c r="DN19" s="824"/>
      <c r="DO19" s="824"/>
      <c r="DP19" s="825"/>
      <c r="DQ19" s="823">
        <v>0</v>
      </c>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t="s">
        <v>618</v>
      </c>
      <c r="BS20" s="810" t="s">
        <v>605</v>
      </c>
      <c r="BT20" s="811"/>
      <c r="BU20" s="811"/>
      <c r="BV20" s="811"/>
      <c r="BW20" s="811"/>
      <c r="BX20" s="811"/>
      <c r="BY20" s="811"/>
      <c r="BZ20" s="811"/>
      <c r="CA20" s="811"/>
      <c r="CB20" s="811"/>
      <c r="CC20" s="811"/>
      <c r="CD20" s="811"/>
      <c r="CE20" s="811"/>
      <c r="CF20" s="811"/>
      <c r="CG20" s="812"/>
      <c r="CH20" s="823">
        <v>161.58786599999999</v>
      </c>
      <c r="CI20" s="824"/>
      <c r="CJ20" s="824"/>
      <c r="CK20" s="824"/>
      <c r="CL20" s="825"/>
      <c r="CM20" s="823">
        <v>0.1</v>
      </c>
      <c r="CN20" s="824"/>
      <c r="CO20" s="824"/>
      <c r="CP20" s="824"/>
      <c r="CQ20" s="825"/>
      <c r="CR20" s="823">
        <v>0</v>
      </c>
      <c r="CS20" s="824"/>
      <c r="CT20" s="824"/>
      <c r="CU20" s="824"/>
      <c r="CV20" s="825"/>
      <c r="CW20" s="823">
        <v>497.63345299999997</v>
      </c>
      <c r="CX20" s="824"/>
      <c r="CY20" s="824"/>
      <c r="CZ20" s="824"/>
      <c r="DA20" s="825"/>
      <c r="DB20" s="823">
        <v>0</v>
      </c>
      <c r="DC20" s="824"/>
      <c r="DD20" s="824"/>
      <c r="DE20" s="824"/>
      <c r="DF20" s="825"/>
      <c r="DG20" s="823">
        <v>0</v>
      </c>
      <c r="DH20" s="824"/>
      <c r="DI20" s="824"/>
      <c r="DJ20" s="824"/>
      <c r="DK20" s="825"/>
      <c r="DL20" s="823">
        <v>0</v>
      </c>
      <c r="DM20" s="824"/>
      <c r="DN20" s="824"/>
      <c r="DO20" s="824"/>
      <c r="DP20" s="825"/>
      <c r="DQ20" s="823">
        <v>2289</v>
      </c>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t="s">
        <v>618</v>
      </c>
      <c r="BS21" s="810" t="s">
        <v>606</v>
      </c>
      <c r="BT21" s="811"/>
      <c r="BU21" s="811"/>
      <c r="BV21" s="811"/>
      <c r="BW21" s="811"/>
      <c r="BX21" s="811"/>
      <c r="BY21" s="811"/>
      <c r="BZ21" s="811"/>
      <c r="CA21" s="811"/>
      <c r="CB21" s="811"/>
      <c r="CC21" s="811"/>
      <c r="CD21" s="811"/>
      <c r="CE21" s="811"/>
      <c r="CF21" s="811"/>
      <c r="CG21" s="812"/>
      <c r="CH21" s="823">
        <v>132.23642100000001</v>
      </c>
      <c r="CI21" s="824"/>
      <c r="CJ21" s="824"/>
      <c r="CK21" s="824"/>
      <c r="CL21" s="825"/>
      <c r="CM21" s="823">
        <v>0.1</v>
      </c>
      <c r="CN21" s="824"/>
      <c r="CO21" s="824"/>
      <c r="CP21" s="824"/>
      <c r="CQ21" s="825"/>
      <c r="CR21" s="823">
        <v>0</v>
      </c>
      <c r="CS21" s="824"/>
      <c r="CT21" s="824"/>
      <c r="CU21" s="824"/>
      <c r="CV21" s="825"/>
      <c r="CW21" s="823">
        <v>165.859893</v>
      </c>
      <c r="CX21" s="824"/>
      <c r="CY21" s="824"/>
      <c r="CZ21" s="824"/>
      <c r="DA21" s="825"/>
      <c r="DB21" s="823">
        <v>0</v>
      </c>
      <c r="DC21" s="824"/>
      <c r="DD21" s="824"/>
      <c r="DE21" s="824"/>
      <c r="DF21" s="825"/>
      <c r="DG21" s="823">
        <v>0</v>
      </c>
      <c r="DH21" s="824"/>
      <c r="DI21" s="824"/>
      <c r="DJ21" s="824"/>
      <c r="DK21" s="825"/>
      <c r="DL21" s="823">
        <v>0</v>
      </c>
      <c r="DM21" s="824"/>
      <c r="DN21" s="824"/>
      <c r="DO21" s="824"/>
      <c r="DP21" s="825"/>
      <c r="DQ21" s="823">
        <v>192</v>
      </c>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392</v>
      </c>
      <c r="BA22" s="848"/>
      <c r="BB22" s="848"/>
      <c r="BC22" s="848"/>
      <c r="BD22" s="849"/>
      <c r="BE22" s="253"/>
      <c r="BF22" s="253"/>
      <c r="BG22" s="253"/>
      <c r="BH22" s="253"/>
      <c r="BI22" s="253"/>
      <c r="BJ22" s="253"/>
      <c r="BK22" s="253"/>
      <c r="BL22" s="253"/>
      <c r="BM22" s="253"/>
      <c r="BN22" s="253"/>
      <c r="BO22" s="253"/>
      <c r="BP22" s="253"/>
      <c r="BQ22" s="262">
        <v>16</v>
      </c>
      <c r="BR22" s="263" t="s">
        <v>618</v>
      </c>
      <c r="BS22" s="810" t="s">
        <v>607</v>
      </c>
      <c r="BT22" s="811"/>
      <c r="BU22" s="811"/>
      <c r="BV22" s="811"/>
      <c r="BW22" s="811"/>
      <c r="BX22" s="811"/>
      <c r="BY22" s="811"/>
      <c r="BZ22" s="811"/>
      <c r="CA22" s="811"/>
      <c r="CB22" s="811"/>
      <c r="CC22" s="811"/>
      <c r="CD22" s="811"/>
      <c r="CE22" s="811"/>
      <c r="CF22" s="811"/>
      <c r="CG22" s="812"/>
      <c r="CH22" s="823">
        <v>57.168002000000001</v>
      </c>
      <c r="CI22" s="824"/>
      <c r="CJ22" s="824"/>
      <c r="CK22" s="824"/>
      <c r="CL22" s="825"/>
      <c r="CM22" s="823">
        <v>0.1</v>
      </c>
      <c r="CN22" s="824"/>
      <c r="CO22" s="824"/>
      <c r="CP22" s="824"/>
      <c r="CQ22" s="825"/>
      <c r="CR22" s="823">
        <v>0</v>
      </c>
      <c r="CS22" s="824"/>
      <c r="CT22" s="824"/>
      <c r="CU22" s="824"/>
      <c r="CV22" s="825"/>
      <c r="CW22" s="823">
        <v>466.64964400000002</v>
      </c>
      <c r="CX22" s="824"/>
      <c r="CY22" s="824"/>
      <c r="CZ22" s="824"/>
      <c r="DA22" s="825"/>
      <c r="DB22" s="823">
        <v>0</v>
      </c>
      <c r="DC22" s="824"/>
      <c r="DD22" s="824"/>
      <c r="DE22" s="824"/>
      <c r="DF22" s="825"/>
      <c r="DG22" s="823">
        <v>0</v>
      </c>
      <c r="DH22" s="824"/>
      <c r="DI22" s="824"/>
      <c r="DJ22" s="824"/>
      <c r="DK22" s="825"/>
      <c r="DL22" s="823">
        <v>160</v>
      </c>
      <c r="DM22" s="824"/>
      <c r="DN22" s="824"/>
      <c r="DO22" s="824"/>
      <c r="DP22" s="825"/>
      <c r="DQ22" s="823">
        <v>846</v>
      </c>
      <c r="DR22" s="824"/>
      <c r="DS22" s="824"/>
      <c r="DT22" s="824"/>
      <c r="DU22" s="825"/>
      <c r="DV22" s="826"/>
      <c r="DW22" s="827"/>
      <c r="DX22" s="827"/>
      <c r="DY22" s="827"/>
      <c r="DZ22" s="828"/>
      <c r="EA22" s="254"/>
    </row>
    <row r="23" spans="1:131" s="255" customFormat="1" ht="26.25" customHeight="1" thickBot="1" x14ac:dyDescent="0.25">
      <c r="A23" s="264" t="s">
        <v>393</v>
      </c>
      <c r="B23" s="832" t="s">
        <v>394</v>
      </c>
      <c r="C23" s="833"/>
      <c r="D23" s="833"/>
      <c r="E23" s="833"/>
      <c r="F23" s="833"/>
      <c r="G23" s="833"/>
      <c r="H23" s="833"/>
      <c r="I23" s="833"/>
      <c r="J23" s="833"/>
      <c r="K23" s="833"/>
      <c r="L23" s="833"/>
      <c r="M23" s="833"/>
      <c r="N23" s="833"/>
      <c r="O23" s="833"/>
      <c r="P23" s="834"/>
      <c r="Q23" s="835">
        <v>628980</v>
      </c>
      <c r="R23" s="836"/>
      <c r="S23" s="836"/>
      <c r="T23" s="836"/>
      <c r="U23" s="836"/>
      <c r="V23" s="836">
        <v>622429</v>
      </c>
      <c r="W23" s="836"/>
      <c r="X23" s="836"/>
      <c r="Y23" s="836"/>
      <c r="Z23" s="836"/>
      <c r="AA23" s="836">
        <v>6551</v>
      </c>
      <c r="AB23" s="836"/>
      <c r="AC23" s="836"/>
      <c r="AD23" s="836"/>
      <c r="AE23" s="837"/>
      <c r="AF23" s="838">
        <v>1478</v>
      </c>
      <c r="AG23" s="836"/>
      <c r="AH23" s="836"/>
      <c r="AI23" s="836"/>
      <c r="AJ23" s="839"/>
      <c r="AK23" s="840"/>
      <c r="AL23" s="841"/>
      <c r="AM23" s="841"/>
      <c r="AN23" s="841"/>
      <c r="AO23" s="841"/>
      <c r="AP23" s="836">
        <v>471865</v>
      </c>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t="s">
        <v>618</v>
      </c>
      <c r="BS23" s="810" t="s">
        <v>608</v>
      </c>
      <c r="BT23" s="811"/>
      <c r="BU23" s="811"/>
      <c r="BV23" s="811"/>
      <c r="BW23" s="811"/>
      <c r="BX23" s="811"/>
      <c r="BY23" s="811"/>
      <c r="BZ23" s="811"/>
      <c r="CA23" s="811"/>
      <c r="CB23" s="811"/>
      <c r="CC23" s="811"/>
      <c r="CD23" s="811"/>
      <c r="CE23" s="811"/>
      <c r="CF23" s="811"/>
      <c r="CG23" s="812"/>
      <c r="CH23" s="823">
        <v>169.81418099999999</v>
      </c>
      <c r="CI23" s="824"/>
      <c r="CJ23" s="824"/>
      <c r="CK23" s="824"/>
      <c r="CL23" s="825"/>
      <c r="CM23" s="823">
        <v>107.088983</v>
      </c>
      <c r="CN23" s="824"/>
      <c r="CO23" s="824"/>
      <c r="CP23" s="824"/>
      <c r="CQ23" s="825"/>
      <c r="CR23" s="823">
        <v>0</v>
      </c>
      <c r="CS23" s="824"/>
      <c r="CT23" s="824"/>
      <c r="CU23" s="824"/>
      <c r="CV23" s="825"/>
      <c r="CW23" s="823">
        <v>501.39117099999999</v>
      </c>
      <c r="CX23" s="824"/>
      <c r="CY23" s="824"/>
      <c r="CZ23" s="824"/>
      <c r="DA23" s="825"/>
      <c r="DB23" s="823">
        <v>0</v>
      </c>
      <c r="DC23" s="824"/>
      <c r="DD23" s="824"/>
      <c r="DE23" s="824"/>
      <c r="DF23" s="825"/>
      <c r="DG23" s="823">
        <v>0</v>
      </c>
      <c r="DH23" s="824"/>
      <c r="DI23" s="824"/>
      <c r="DJ23" s="824"/>
      <c r="DK23" s="825"/>
      <c r="DL23" s="823">
        <v>0</v>
      </c>
      <c r="DM23" s="824"/>
      <c r="DN23" s="824"/>
      <c r="DO23" s="824"/>
      <c r="DP23" s="825"/>
      <c r="DQ23" s="823">
        <v>0</v>
      </c>
      <c r="DR23" s="824"/>
      <c r="DS23" s="824"/>
      <c r="DT23" s="824"/>
      <c r="DU23" s="825"/>
      <c r="DV23" s="826"/>
      <c r="DW23" s="827"/>
      <c r="DX23" s="827"/>
      <c r="DY23" s="827"/>
      <c r="DZ23" s="828"/>
      <c r="EA23" s="254"/>
    </row>
    <row r="24" spans="1:131" s="255" customFormat="1" ht="26.25" customHeight="1" x14ac:dyDescent="0.2">
      <c r="A24" s="850" t="s">
        <v>395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t="s">
        <v>618</v>
      </c>
      <c r="BS24" s="810" t="s">
        <v>609</v>
      </c>
      <c r="BT24" s="811"/>
      <c r="BU24" s="811"/>
      <c r="BV24" s="811"/>
      <c r="BW24" s="811"/>
      <c r="BX24" s="811"/>
      <c r="BY24" s="811"/>
      <c r="BZ24" s="811"/>
      <c r="CA24" s="811"/>
      <c r="CB24" s="811"/>
      <c r="CC24" s="811"/>
      <c r="CD24" s="811"/>
      <c r="CE24" s="811"/>
      <c r="CF24" s="811"/>
      <c r="CG24" s="812"/>
      <c r="CH24" s="823">
        <v>15.426607000000001</v>
      </c>
      <c r="CI24" s="824"/>
      <c r="CJ24" s="824"/>
      <c r="CK24" s="824"/>
      <c r="CL24" s="825"/>
      <c r="CM24" s="823">
        <v>0</v>
      </c>
      <c r="CN24" s="824"/>
      <c r="CO24" s="824"/>
      <c r="CP24" s="824"/>
      <c r="CQ24" s="825"/>
      <c r="CR24" s="823">
        <v>0</v>
      </c>
      <c r="CS24" s="824"/>
      <c r="CT24" s="824"/>
      <c r="CU24" s="824"/>
      <c r="CV24" s="825"/>
      <c r="CW24" s="823">
        <v>1208.975396</v>
      </c>
      <c r="CX24" s="824"/>
      <c r="CY24" s="824"/>
      <c r="CZ24" s="824"/>
      <c r="DA24" s="825"/>
      <c r="DB24" s="823">
        <v>0</v>
      </c>
      <c r="DC24" s="824"/>
      <c r="DD24" s="824"/>
      <c r="DE24" s="824"/>
      <c r="DF24" s="825"/>
      <c r="DG24" s="823">
        <v>0</v>
      </c>
      <c r="DH24" s="824"/>
      <c r="DI24" s="824"/>
      <c r="DJ24" s="824"/>
      <c r="DK24" s="825"/>
      <c r="DL24" s="823">
        <v>0</v>
      </c>
      <c r="DM24" s="824"/>
      <c r="DN24" s="824"/>
      <c r="DO24" s="824"/>
      <c r="DP24" s="825"/>
      <c r="DQ24" s="823">
        <v>78</v>
      </c>
      <c r="DR24" s="824"/>
      <c r="DS24" s="824"/>
      <c r="DT24" s="824"/>
      <c r="DU24" s="825"/>
      <c r="DV24" s="826"/>
      <c r="DW24" s="827"/>
      <c r="DX24" s="827"/>
      <c r="DY24" s="827"/>
      <c r="DZ24" s="828"/>
      <c r="EA24" s="254"/>
    </row>
    <row r="25" spans="1:131" s="247" customFormat="1" ht="26.25" customHeight="1" thickBot="1" x14ac:dyDescent="0.25">
      <c r="A25" s="791" t="s">
        <v>396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t="s">
        <v>618</v>
      </c>
      <c r="BS25" s="810" t="s">
        <v>610</v>
      </c>
      <c r="BT25" s="811"/>
      <c r="BU25" s="811"/>
      <c r="BV25" s="811"/>
      <c r="BW25" s="811"/>
      <c r="BX25" s="811"/>
      <c r="BY25" s="811"/>
      <c r="BZ25" s="811"/>
      <c r="CA25" s="811"/>
      <c r="CB25" s="811"/>
      <c r="CC25" s="811"/>
      <c r="CD25" s="811"/>
      <c r="CE25" s="811"/>
      <c r="CF25" s="811"/>
      <c r="CG25" s="812"/>
      <c r="CH25" s="823">
        <v>60.947803999999998</v>
      </c>
      <c r="CI25" s="824"/>
      <c r="CJ25" s="824"/>
      <c r="CK25" s="824"/>
      <c r="CL25" s="825"/>
      <c r="CM25" s="823">
        <v>66.995148</v>
      </c>
      <c r="CN25" s="824"/>
      <c r="CO25" s="824"/>
      <c r="CP25" s="824"/>
      <c r="CQ25" s="825"/>
      <c r="CR25" s="823">
        <v>0</v>
      </c>
      <c r="CS25" s="824"/>
      <c r="CT25" s="824"/>
      <c r="CU25" s="824"/>
      <c r="CV25" s="825"/>
      <c r="CW25" s="823">
        <v>71.062725999999998</v>
      </c>
      <c r="CX25" s="824"/>
      <c r="CY25" s="824"/>
      <c r="CZ25" s="824"/>
      <c r="DA25" s="825"/>
      <c r="DB25" s="823">
        <v>0</v>
      </c>
      <c r="DC25" s="824"/>
      <c r="DD25" s="824"/>
      <c r="DE25" s="824"/>
      <c r="DF25" s="825"/>
      <c r="DG25" s="823">
        <v>0</v>
      </c>
      <c r="DH25" s="824"/>
      <c r="DI25" s="824"/>
      <c r="DJ25" s="824"/>
      <c r="DK25" s="825"/>
      <c r="DL25" s="823">
        <v>0</v>
      </c>
      <c r="DM25" s="824"/>
      <c r="DN25" s="824"/>
      <c r="DO25" s="824"/>
      <c r="DP25" s="825"/>
      <c r="DQ25" s="823">
        <v>0</v>
      </c>
      <c r="DR25" s="824"/>
      <c r="DS25" s="824"/>
      <c r="DT25" s="824"/>
      <c r="DU25" s="825"/>
      <c r="DV25" s="826"/>
      <c r="DW25" s="827"/>
      <c r="DX25" s="827"/>
      <c r="DY25" s="827"/>
      <c r="DZ25" s="828"/>
      <c r="EA25" s="246"/>
    </row>
    <row r="26" spans="1:131" s="247" customFormat="1" ht="26.25" customHeight="1" x14ac:dyDescent="0.2">
      <c r="A26" s="782" t="s">
        <v>368</v>
      </c>
      <c r="B26" s="783"/>
      <c r="C26" s="783"/>
      <c r="D26" s="783"/>
      <c r="E26" s="783"/>
      <c r="F26" s="783"/>
      <c r="G26" s="783"/>
      <c r="H26" s="783"/>
      <c r="I26" s="783"/>
      <c r="J26" s="783"/>
      <c r="K26" s="783"/>
      <c r="L26" s="783"/>
      <c r="M26" s="783"/>
      <c r="N26" s="783"/>
      <c r="O26" s="783"/>
      <c r="P26" s="784"/>
      <c r="Q26" s="759" t="s">
        <v>397</v>
      </c>
      <c r="R26" s="760"/>
      <c r="S26" s="760"/>
      <c r="T26" s="760"/>
      <c r="U26" s="761"/>
      <c r="V26" s="759" t="s">
        <v>398</v>
      </c>
      <c r="W26" s="760"/>
      <c r="X26" s="760"/>
      <c r="Y26" s="760"/>
      <c r="Z26" s="761"/>
      <c r="AA26" s="759" t="s">
        <v>399</v>
      </c>
      <c r="AB26" s="760"/>
      <c r="AC26" s="760"/>
      <c r="AD26" s="760"/>
      <c r="AE26" s="760"/>
      <c r="AF26" s="854" t="s">
        <v>400</v>
      </c>
      <c r="AG26" s="855"/>
      <c r="AH26" s="855"/>
      <c r="AI26" s="855"/>
      <c r="AJ26" s="856"/>
      <c r="AK26" s="760" t="s">
        <v>401</v>
      </c>
      <c r="AL26" s="760"/>
      <c r="AM26" s="760"/>
      <c r="AN26" s="760"/>
      <c r="AO26" s="761"/>
      <c r="AP26" s="759" t="s">
        <v>402</v>
      </c>
      <c r="AQ26" s="760"/>
      <c r="AR26" s="760"/>
      <c r="AS26" s="760"/>
      <c r="AT26" s="761"/>
      <c r="AU26" s="759" t="s">
        <v>403</v>
      </c>
      <c r="AV26" s="760"/>
      <c r="AW26" s="760"/>
      <c r="AX26" s="760"/>
      <c r="AY26" s="761"/>
      <c r="AZ26" s="759" t="s">
        <v>404</v>
      </c>
      <c r="BA26" s="760"/>
      <c r="BB26" s="760"/>
      <c r="BC26" s="760"/>
      <c r="BD26" s="761"/>
      <c r="BE26" s="759" t="s">
        <v>375</v>
      </c>
      <c r="BF26" s="760"/>
      <c r="BG26" s="760"/>
      <c r="BH26" s="760"/>
      <c r="BI26" s="771"/>
      <c r="BJ26" s="252"/>
      <c r="BK26" s="252"/>
      <c r="BL26" s="252"/>
      <c r="BM26" s="252"/>
      <c r="BN26" s="252"/>
      <c r="BO26" s="265"/>
      <c r="BP26" s="265"/>
      <c r="BQ26" s="262">
        <v>20</v>
      </c>
      <c r="BR26" s="263" t="s">
        <v>618</v>
      </c>
      <c r="BS26" s="810" t="s">
        <v>611</v>
      </c>
      <c r="BT26" s="811"/>
      <c r="BU26" s="811"/>
      <c r="BV26" s="811"/>
      <c r="BW26" s="811"/>
      <c r="BX26" s="811"/>
      <c r="BY26" s="811"/>
      <c r="BZ26" s="811"/>
      <c r="CA26" s="811"/>
      <c r="CB26" s="811"/>
      <c r="CC26" s="811"/>
      <c r="CD26" s="811"/>
      <c r="CE26" s="811"/>
      <c r="CF26" s="811"/>
      <c r="CG26" s="812"/>
      <c r="CH26" s="823">
        <v>4.2595489999999998</v>
      </c>
      <c r="CI26" s="824"/>
      <c r="CJ26" s="824"/>
      <c r="CK26" s="824"/>
      <c r="CL26" s="825"/>
      <c r="CM26" s="823">
        <v>144.64115000000001</v>
      </c>
      <c r="CN26" s="824"/>
      <c r="CO26" s="824"/>
      <c r="CP26" s="824"/>
      <c r="CQ26" s="825"/>
      <c r="CR26" s="823">
        <v>0</v>
      </c>
      <c r="CS26" s="824"/>
      <c r="CT26" s="824"/>
      <c r="CU26" s="824"/>
      <c r="CV26" s="825"/>
      <c r="CW26" s="823">
        <v>640.76627599999995</v>
      </c>
      <c r="CX26" s="824"/>
      <c r="CY26" s="824"/>
      <c r="CZ26" s="824"/>
      <c r="DA26" s="825"/>
      <c r="DB26" s="823">
        <v>0</v>
      </c>
      <c r="DC26" s="824"/>
      <c r="DD26" s="824"/>
      <c r="DE26" s="824"/>
      <c r="DF26" s="825"/>
      <c r="DG26" s="823">
        <v>0</v>
      </c>
      <c r="DH26" s="824"/>
      <c r="DI26" s="824"/>
      <c r="DJ26" s="824"/>
      <c r="DK26" s="825"/>
      <c r="DL26" s="823">
        <v>0</v>
      </c>
      <c r="DM26" s="824"/>
      <c r="DN26" s="824"/>
      <c r="DO26" s="824"/>
      <c r="DP26" s="825"/>
      <c r="DQ26" s="823">
        <v>230.95400000000001</v>
      </c>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t="s">
        <v>618</v>
      </c>
      <c r="BS27" s="810" t="s">
        <v>612</v>
      </c>
      <c r="BT27" s="811"/>
      <c r="BU27" s="811"/>
      <c r="BV27" s="811"/>
      <c r="BW27" s="811"/>
      <c r="BX27" s="811"/>
      <c r="BY27" s="811"/>
      <c r="BZ27" s="811"/>
      <c r="CA27" s="811"/>
      <c r="CB27" s="811"/>
      <c r="CC27" s="811"/>
      <c r="CD27" s="811"/>
      <c r="CE27" s="811"/>
      <c r="CF27" s="811"/>
      <c r="CG27" s="812"/>
      <c r="CH27" s="823">
        <v>21.308214</v>
      </c>
      <c r="CI27" s="824"/>
      <c r="CJ27" s="824"/>
      <c r="CK27" s="824"/>
      <c r="CL27" s="825"/>
      <c r="CM27" s="823">
        <v>36.978400000000001</v>
      </c>
      <c r="CN27" s="824"/>
      <c r="CO27" s="824"/>
      <c r="CP27" s="824"/>
      <c r="CQ27" s="825"/>
      <c r="CR27" s="823">
        <v>0</v>
      </c>
      <c r="CS27" s="824"/>
      <c r="CT27" s="824"/>
      <c r="CU27" s="824"/>
      <c r="CV27" s="825"/>
      <c r="CW27" s="823">
        <v>221.160382</v>
      </c>
      <c r="CX27" s="824"/>
      <c r="CY27" s="824"/>
      <c r="CZ27" s="824"/>
      <c r="DA27" s="825"/>
      <c r="DB27" s="823">
        <v>0</v>
      </c>
      <c r="DC27" s="824"/>
      <c r="DD27" s="824"/>
      <c r="DE27" s="824"/>
      <c r="DF27" s="825"/>
      <c r="DG27" s="823">
        <v>0</v>
      </c>
      <c r="DH27" s="824"/>
      <c r="DI27" s="824"/>
      <c r="DJ27" s="824"/>
      <c r="DK27" s="825"/>
      <c r="DL27" s="823">
        <v>0</v>
      </c>
      <c r="DM27" s="824"/>
      <c r="DN27" s="824"/>
      <c r="DO27" s="824"/>
      <c r="DP27" s="825"/>
      <c r="DQ27" s="823">
        <v>155.69</v>
      </c>
      <c r="DR27" s="824"/>
      <c r="DS27" s="824"/>
      <c r="DT27" s="824"/>
      <c r="DU27" s="825"/>
      <c r="DV27" s="826"/>
      <c r="DW27" s="827"/>
      <c r="DX27" s="827"/>
      <c r="DY27" s="827"/>
      <c r="DZ27" s="828"/>
      <c r="EA27" s="246"/>
    </row>
    <row r="28" spans="1:131" s="247" customFormat="1" ht="26.25" customHeight="1" thickTop="1" x14ac:dyDescent="0.2">
      <c r="A28" s="266">
        <v>1</v>
      </c>
      <c r="B28" s="773" t="s">
        <v>405</v>
      </c>
      <c r="C28" s="774"/>
      <c r="D28" s="774"/>
      <c r="E28" s="774"/>
      <c r="F28" s="774"/>
      <c r="G28" s="774"/>
      <c r="H28" s="774"/>
      <c r="I28" s="774"/>
      <c r="J28" s="774"/>
      <c r="K28" s="774"/>
      <c r="L28" s="774"/>
      <c r="M28" s="774"/>
      <c r="N28" s="774"/>
      <c r="O28" s="774"/>
      <c r="P28" s="775"/>
      <c r="Q28" s="864">
        <v>108291</v>
      </c>
      <c r="R28" s="865"/>
      <c r="S28" s="865"/>
      <c r="T28" s="865"/>
      <c r="U28" s="865"/>
      <c r="V28" s="865">
        <v>108255</v>
      </c>
      <c r="W28" s="865"/>
      <c r="X28" s="865"/>
      <c r="Y28" s="865"/>
      <c r="Z28" s="865"/>
      <c r="AA28" s="865">
        <v>36</v>
      </c>
      <c r="AB28" s="865"/>
      <c r="AC28" s="865"/>
      <c r="AD28" s="865"/>
      <c r="AE28" s="866"/>
      <c r="AF28" s="867">
        <v>36</v>
      </c>
      <c r="AG28" s="865"/>
      <c r="AH28" s="865"/>
      <c r="AI28" s="865"/>
      <c r="AJ28" s="868"/>
      <c r="AK28" s="869">
        <v>6340</v>
      </c>
      <c r="AL28" s="860"/>
      <c r="AM28" s="860"/>
      <c r="AN28" s="860"/>
      <c r="AO28" s="860"/>
      <c r="AP28" s="860">
        <v>0</v>
      </c>
      <c r="AQ28" s="860"/>
      <c r="AR28" s="860"/>
      <c r="AS28" s="860"/>
      <c r="AT28" s="860"/>
      <c r="AU28" s="860">
        <v>0</v>
      </c>
      <c r="AV28" s="860"/>
      <c r="AW28" s="860"/>
      <c r="AX28" s="860"/>
      <c r="AY28" s="860"/>
      <c r="AZ28" s="861" t="s">
        <v>517</v>
      </c>
      <c r="BA28" s="861"/>
      <c r="BB28" s="861"/>
      <c r="BC28" s="861"/>
      <c r="BD28" s="861"/>
      <c r="BE28" s="862" t="s">
        <v>586</v>
      </c>
      <c r="BF28" s="862"/>
      <c r="BG28" s="862"/>
      <c r="BH28" s="862"/>
      <c r="BI28" s="863"/>
      <c r="BJ28" s="252"/>
      <c r="BK28" s="252"/>
      <c r="BL28" s="252"/>
      <c r="BM28" s="252"/>
      <c r="BN28" s="252"/>
      <c r="BO28" s="265"/>
      <c r="BP28" s="265"/>
      <c r="BQ28" s="262">
        <v>22</v>
      </c>
      <c r="BR28" s="263" t="s">
        <v>618</v>
      </c>
      <c r="BS28" s="810" t="s">
        <v>613</v>
      </c>
      <c r="BT28" s="811"/>
      <c r="BU28" s="811"/>
      <c r="BV28" s="811"/>
      <c r="BW28" s="811"/>
      <c r="BX28" s="811"/>
      <c r="BY28" s="811"/>
      <c r="BZ28" s="811"/>
      <c r="CA28" s="811"/>
      <c r="CB28" s="811"/>
      <c r="CC28" s="811"/>
      <c r="CD28" s="811"/>
      <c r="CE28" s="811"/>
      <c r="CF28" s="811"/>
      <c r="CG28" s="812"/>
      <c r="CH28" s="823">
        <v>11.917059</v>
      </c>
      <c r="CI28" s="824"/>
      <c r="CJ28" s="824"/>
      <c r="CK28" s="824"/>
      <c r="CL28" s="825"/>
      <c r="CM28" s="823">
        <v>0</v>
      </c>
      <c r="CN28" s="824"/>
      <c r="CO28" s="824"/>
      <c r="CP28" s="824"/>
      <c r="CQ28" s="825"/>
      <c r="CR28" s="823">
        <v>0</v>
      </c>
      <c r="CS28" s="824"/>
      <c r="CT28" s="824"/>
      <c r="CU28" s="824"/>
      <c r="CV28" s="825"/>
      <c r="CW28" s="823">
        <v>590.88915499999996</v>
      </c>
      <c r="CX28" s="824"/>
      <c r="CY28" s="824"/>
      <c r="CZ28" s="824"/>
      <c r="DA28" s="825"/>
      <c r="DB28" s="823">
        <v>0</v>
      </c>
      <c r="DC28" s="824"/>
      <c r="DD28" s="824"/>
      <c r="DE28" s="824"/>
      <c r="DF28" s="825"/>
      <c r="DG28" s="823">
        <v>0</v>
      </c>
      <c r="DH28" s="824"/>
      <c r="DI28" s="824"/>
      <c r="DJ28" s="824"/>
      <c r="DK28" s="825"/>
      <c r="DL28" s="823">
        <v>0</v>
      </c>
      <c r="DM28" s="824"/>
      <c r="DN28" s="824"/>
      <c r="DO28" s="824"/>
      <c r="DP28" s="825"/>
      <c r="DQ28" s="823">
        <v>217.2</v>
      </c>
      <c r="DR28" s="824"/>
      <c r="DS28" s="824"/>
      <c r="DT28" s="824"/>
      <c r="DU28" s="825"/>
      <c r="DV28" s="826"/>
      <c r="DW28" s="827"/>
      <c r="DX28" s="827"/>
      <c r="DY28" s="827"/>
      <c r="DZ28" s="828"/>
      <c r="EA28" s="246"/>
    </row>
    <row r="29" spans="1:131" s="247" customFormat="1" ht="26.25" customHeight="1" x14ac:dyDescent="0.2">
      <c r="A29" s="266">
        <v>2</v>
      </c>
      <c r="B29" s="797" t="s">
        <v>406</v>
      </c>
      <c r="C29" s="798"/>
      <c r="D29" s="798"/>
      <c r="E29" s="798"/>
      <c r="F29" s="798"/>
      <c r="G29" s="798"/>
      <c r="H29" s="798"/>
      <c r="I29" s="798"/>
      <c r="J29" s="798"/>
      <c r="K29" s="798"/>
      <c r="L29" s="798"/>
      <c r="M29" s="798"/>
      <c r="N29" s="798"/>
      <c r="O29" s="798"/>
      <c r="P29" s="799"/>
      <c r="Q29" s="800">
        <v>82828</v>
      </c>
      <c r="R29" s="801"/>
      <c r="S29" s="801"/>
      <c r="T29" s="801"/>
      <c r="U29" s="801"/>
      <c r="V29" s="801">
        <v>81811</v>
      </c>
      <c r="W29" s="801"/>
      <c r="X29" s="801"/>
      <c r="Y29" s="801"/>
      <c r="Z29" s="801"/>
      <c r="AA29" s="801">
        <v>1017</v>
      </c>
      <c r="AB29" s="801"/>
      <c r="AC29" s="801"/>
      <c r="AD29" s="801"/>
      <c r="AE29" s="802"/>
      <c r="AF29" s="803">
        <v>1017</v>
      </c>
      <c r="AG29" s="804"/>
      <c r="AH29" s="804"/>
      <c r="AI29" s="804"/>
      <c r="AJ29" s="805"/>
      <c r="AK29" s="872">
        <v>11050</v>
      </c>
      <c r="AL29" s="873"/>
      <c r="AM29" s="873"/>
      <c r="AN29" s="873"/>
      <c r="AO29" s="873"/>
      <c r="AP29" s="873">
        <v>0</v>
      </c>
      <c r="AQ29" s="873"/>
      <c r="AR29" s="873"/>
      <c r="AS29" s="873"/>
      <c r="AT29" s="873"/>
      <c r="AU29" s="873">
        <v>0</v>
      </c>
      <c r="AV29" s="873"/>
      <c r="AW29" s="873"/>
      <c r="AX29" s="873"/>
      <c r="AY29" s="873"/>
      <c r="AZ29" s="874" t="s">
        <v>517</v>
      </c>
      <c r="BA29" s="874"/>
      <c r="BB29" s="874"/>
      <c r="BC29" s="874"/>
      <c r="BD29" s="874"/>
      <c r="BE29" s="870" t="s">
        <v>586</v>
      </c>
      <c r="BF29" s="870"/>
      <c r="BG29" s="870"/>
      <c r="BH29" s="870"/>
      <c r="BI29" s="871"/>
      <c r="BJ29" s="252"/>
      <c r="BK29" s="252"/>
      <c r="BL29" s="252"/>
      <c r="BM29" s="252"/>
      <c r="BN29" s="252"/>
      <c r="BO29" s="265"/>
      <c r="BP29" s="265"/>
      <c r="BQ29" s="262">
        <v>23</v>
      </c>
      <c r="BR29" s="263" t="s">
        <v>618</v>
      </c>
      <c r="BS29" s="810" t="s">
        <v>614</v>
      </c>
      <c r="BT29" s="811"/>
      <c r="BU29" s="811"/>
      <c r="BV29" s="811"/>
      <c r="BW29" s="811"/>
      <c r="BX29" s="811"/>
      <c r="BY29" s="811"/>
      <c r="BZ29" s="811"/>
      <c r="CA29" s="811"/>
      <c r="CB29" s="811"/>
      <c r="CC29" s="811"/>
      <c r="CD29" s="811"/>
      <c r="CE29" s="811"/>
      <c r="CF29" s="811"/>
      <c r="CG29" s="812"/>
      <c r="CH29" s="823">
        <v>151.14378500000001</v>
      </c>
      <c r="CI29" s="824"/>
      <c r="CJ29" s="824"/>
      <c r="CK29" s="824"/>
      <c r="CL29" s="825"/>
      <c r="CM29" s="823">
        <v>0</v>
      </c>
      <c r="CN29" s="824"/>
      <c r="CO29" s="824"/>
      <c r="CP29" s="824"/>
      <c r="CQ29" s="825"/>
      <c r="CR29" s="823">
        <v>0</v>
      </c>
      <c r="CS29" s="824"/>
      <c r="CT29" s="824"/>
      <c r="CU29" s="824"/>
      <c r="CV29" s="825"/>
      <c r="CW29" s="823">
        <v>381.61108999999999</v>
      </c>
      <c r="CX29" s="824"/>
      <c r="CY29" s="824"/>
      <c r="CZ29" s="824"/>
      <c r="DA29" s="825"/>
      <c r="DB29" s="823">
        <v>0</v>
      </c>
      <c r="DC29" s="824"/>
      <c r="DD29" s="824"/>
      <c r="DE29" s="824"/>
      <c r="DF29" s="825"/>
      <c r="DG29" s="823">
        <v>0</v>
      </c>
      <c r="DH29" s="824"/>
      <c r="DI29" s="824"/>
      <c r="DJ29" s="824"/>
      <c r="DK29" s="825"/>
      <c r="DL29" s="823">
        <v>0</v>
      </c>
      <c r="DM29" s="824"/>
      <c r="DN29" s="824"/>
      <c r="DO29" s="824"/>
      <c r="DP29" s="825"/>
      <c r="DQ29" s="823">
        <v>0</v>
      </c>
      <c r="DR29" s="824"/>
      <c r="DS29" s="824"/>
      <c r="DT29" s="824"/>
      <c r="DU29" s="825"/>
      <c r="DV29" s="826"/>
      <c r="DW29" s="827"/>
      <c r="DX29" s="827"/>
      <c r="DY29" s="827"/>
      <c r="DZ29" s="828"/>
      <c r="EA29" s="246"/>
    </row>
    <row r="30" spans="1:131" s="247" customFormat="1" ht="26.25" customHeight="1" x14ac:dyDescent="0.2">
      <c r="A30" s="266">
        <v>3</v>
      </c>
      <c r="B30" s="797" t="s">
        <v>407</v>
      </c>
      <c r="C30" s="798"/>
      <c r="D30" s="798"/>
      <c r="E30" s="798"/>
      <c r="F30" s="798"/>
      <c r="G30" s="798"/>
      <c r="H30" s="798"/>
      <c r="I30" s="798"/>
      <c r="J30" s="798"/>
      <c r="K30" s="798"/>
      <c r="L30" s="798"/>
      <c r="M30" s="798"/>
      <c r="N30" s="798"/>
      <c r="O30" s="798"/>
      <c r="P30" s="799"/>
      <c r="Q30" s="800">
        <v>22879</v>
      </c>
      <c r="R30" s="801"/>
      <c r="S30" s="801"/>
      <c r="T30" s="801"/>
      <c r="U30" s="801"/>
      <c r="V30" s="801">
        <v>22830</v>
      </c>
      <c r="W30" s="801"/>
      <c r="X30" s="801"/>
      <c r="Y30" s="801"/>
      <c r="Z30" s="801"/>
      <c r="AA30" s="801">
        <v>49</v>
      </c>
      <c r="AB30" s="801"/>
      <c r="AC30" s="801"/>
      <c r="AD30" s="801"/>
      <c r="AE30" s="802"/>
      <c r="AF30" s="803">
        <v>48</v>
      </c>
      <c r="AG30" s="804"/>
      <c r="AH30" s="804"/>
      <c r="AI30" s="804"/>
      <c r="AJ30" s="805"/>
      <c r="AK30" s="872">
        <v>11950</v>
      </c>
      <c r="AL30" s="873"/>
      <c r="AM30" s="873"/>
      <c r="AN30" s="873"/>
      <c r="AO30" s="873"/>
      <c r="AP30" s="873">
        <v>0</v>
      </c>
      <c r="AQ30" s="873"/>
      <c r="AR30" s="873"/>
      <c r="AS30" s="873"/>
      <c r="AT30" s="873"/>
      <c r="AU30" s="873">
        <v>0</v>
      </c>
      <c r="AV30" s="873"/>
      <c r="AW30" s="873"/>
      <c r="AX30" s="873"/>
      <c r="AY30" s="873"/>
      <c r="AZ30" s="874" t="s">
        <v>517</v>
      </c>
      <c r="BA30" s="874"/>
      <c r="BB30" s="874"/>
      <c r="BC30" s="874"/>
      <c r="BD30" s="874"/>
      <c r="BE30" s="870" t="s">
        <v>586</v>
      </c>
      <c r="BF30" s="870"/>
      <c r="BG30" s="870"/>
      <c r="BH30" s="870"/>
      <c r="BI30" s="871"/>
      <c r="BJ30" s="252"/>
      <c r="BK30" s="252"/>
      <c r="BL30" s="252"/>
      <c r="BM30" s="252"/>
      <c r="BN30" s="252"/>
      <c r="BO30" s="265"/>
      <c r="BP30" s="265"/>
      <c r="BQ30" s="262">
        <v>24</v>
      </c>
      <c r="BR30" s="263" t="s">
        <v>618</v>
      </c>
      <c r="BS30" s="810" t="s">
        <v>615</v>
      </c>
      <c r="BT30" s="811"/>
      <c r="BU30" s="811"/>
      <c r="BV30" s="811"/>
      <c r="BW30" s="811"/>
      <c r="BX30" s="811"/>
      <c r="BY30" s="811"/>
      <c r="BZ30" s="811"/>
      <c r="CA30" s="811"/>
      <c r="CB30" s="811"/>
      <c r="CC30" s="811"/>
      <c r="CD30" s="811"/>
      <c r="CE30" s="811"/>
      <c r="CF30" s="811"/>
      <c r="CG30" s="812"/>
      <c r="CH30" s="823">
        <v>222.51054600000001</v>
      </c>
      <c r="CI30" s="824"/>
      <c r="CJ30" s="824"/>
      <c r="CK30" s="824"/>
      <c r="CL30" s="825"/>
      <c r="CM30" s="823">
        <v>201.83709999999999</v>
      </c>
      <c r="CN30" s="824"/>
      <c r="CO30" s="824"/>
      <c r="CP30" s="824"/>
      <c r="CQ30" s="825"/>
      <c r="CR30" s="823">
        <v>0</v>
      </c>
      <c r="CS30" s="824"/>
      <c r="CT30" s="824"/>
      <c r="CU30" s="824"/>
      <c r="CV30" s="825"/>
      <c r="CW30" s="823">
        <v>171.298</v>
      </c>
      <c r="CX30" s="824"/>
      <c r="CY30" s="824"/>
      <c r="CZ30" s="824"/>
      <c r="DA30" s="825"/>
      <c r="DB30" s="823">
        <v>0</v>
      </c>
      <c r="DC30" s="824"/>
      <c r="DD30" s="824"/>
      <c r="DE30" s="824"/>
      <c r="DF30" s="825"/>
      <c r="DG30" s="823">
        <v>0</v>
      </c>
      <c r="DH30" s="824"/>
      <c r="DI30" s="824"/>
      <c r="DJ30" s="824"/>
      <c r="DK30" s="825"/>
      <c r="DL30" s="823">
        <v>0</v>
      </c>
      <c r="DM30" s="824"/>
      <c r="DN30" s="824"/>
      <c r="DO30" s="824"/>
      <c r="DP30" s="825"/>
      <c r="DQ30" s="823">
        <v>405</v>
      </c>
      <c r="DR30" s="824"/>
      <c r="DS30" s="824"/>
      <c r="DT30" s="824"/>
      <c r="DU30" s="825"/>
      <c r="DV30" s="826"/>
      <c r="DW30" s="827"/>
      <c r="DX30" s="827"/>
      <c r="DY30" s="827"/>
      <c r="DZ30" s="828"/>
      <c r="EA30" s="246"/>
    </row>
    <row r="31" spans="1:131" s="247" customFormat="1" ht="26.25" customHeight="1" x14ac:dyDescent="0.2">
      <c r="A31" s="266">
        <v>4</v>
      </c>
      <c r="B31" s="797" t="s">
        <v>408</v>
      </c>
      <c r="C31" s="798"/>
      <c r="D31" s="798"/>
      <c r="E31" s="798"/>
      <c r="F31" s="798"/>
      <c r="G31" s="798"/>
      <c r="H31" s="798"/>
      <c r="I31" s="798"/>
      <c r="J31" s="798"/>
      <c r="K31" s="798"/>
      <c r="L31" s="798"/>
      <c r="M31" s="798"/>
      <c r="N31" s="798"/>
      <c r="O31" s="798"/>
      <c r="P31" s="799"/>
      <c r="Q31" s="800">
        <v>30871</v>
      </c>
      <c r="R31" s="801"/>
      <c r="S31" s="801"/>
      <c r="T31" s="801"/>
      <c r="U31" s="801"/>
      <c r="V31" s="801">
        <v>25568</v>
      </c>
      <c r="W31" s="801"/>
      <c r="X31" s="801"/>
      <c r="Y31" s="801"/>
      <c r="Z31" s="801"/>
      <c r="AA31" s="801">
        <v>5303</v>
      </c>
      <c r="AB31" s="801"/>
      <c r="AC31" s="801"/>
      <c r="AD31" s="801"/>
      <c r="AE31" s="802"/>
      <c r="AF31" s="803">
        <v>4005</v>
      </c>
      <c r="AG31" s="804"/>
      <c r="AH31" s="804"/>
      <c r="AI31" s="804"/>
      <c r="AJ31" s="805"/>
      <c r="AK31" s="872">
        <v>53</v>
      </c>
      <c r="AL31" s="873"/>
      <c r="AM31" s="873"/>
      <c r="AN31" s="873"/>
      <c r="AO31" s="873"/>
      <c r="AP31" s="873">
        <v>47994</v>
      </c>
      <c r="AQ31" s="873"/>
      <c r="AR31" s="873"/>
      <c r="AS31" s="873"/>
      <c r="AT31" s="873"/>
      <c r="AU31" s="873">
        <v>96</v>
      </c>
      <c r="AV31" s="873"/>
      <c r="AW31" s="873"/>
      <c r="AX31" s="873"/>
      <c r="AY31" s="873"/>
      <c r="AZ31" s="874" t="s">
        <v>517</v>
      </c>
      <c r="BA31" s="874"/>
      <c r="BB31" s="874"/>
      <c r="BC31" s="874"/>
      <c r="BD31" s="874"/>
      <c r="BE31" s="870" t="s">
        <v>409</v>
      </c>
      <c r="BF31" s="870"/>
      <c r="BG31" s="870"/>
      <c r="BH31" s="870"/>
      <c r="BI31" s="871"/>
      <c r="BJ31" s="252"/>
      <c r="BK31" s="252"/>
      <c r="BL31" s="252"/>
      <c r="BM31" s="252"/>
      <c r="BN31" s="252"/>
      <c r="BO31" s="265"/>
      <c r="BP31" s="265"/>
      <c r="BQ31" s="262">
        <v>25</v>
      </c>
      <c r="BR31" s="263" t="s">
        <v>618</v>
      </c>
      <c r="BS31" s="810" t="s">
        <v>616</v>
      </c>
      <c r="BT31" s="811"/>
      <c r="BU31" s="811"/>
      <c r="BV31" s="811"/>
      <c r="BW31" s="811"/>
      <c r="BX31" s="811"/>
      <c r="BY31" s="811"/>
      <c r="BZ31" s="811"/>
      <c r="CA31" s="811"/>
      <c r="CB31" s="811"/>
      <c r="CC31" s="811"/>
      <c r="CD31" s="811"/>
      <c r="CE31" s="811"/>
      <c r="CF31" s="811"/>
      <c r="CG31" s="812"/>
      <c r="CH31" s="823">
        <v>11.290974</v>
      </c>
      <c r="CI31" s="824"/>
      <c r="CJ31" s="824"/>
      <c r="CK31" s="824"/>
      <c r="CL31" s="825"/>
      <c r="CM31" s="823">
        <v>0.01</v>
      </c>
      <c r="CN31" s="824"/>
      <c r="CO31" s="824"/>
      <c r="CP31" s="824"/>
      <c r="CQ31" s="825"/>
      <c r="CR31" s="823">
        <v>0</v>
      </c>
      <c r="CS31" s="824"/>
      <c r="CT31" s="824"/>
      <c r="CU31" s="824"/>
      <c r="CV31" s="825"/>
      <c r="CW31" s="823">
        <v>59.612323000000004</v>
      </c>
      <c r="CX31" s="824"/>
      <c r="CY31" s="824"/>
      <c r="CZ31" s="824"/>
      <c r="DA31" s="825"/>
      <c r="DB31" s="823">
        <v>0</v>
      </c>
      <c r="DC31" s="824"/>
      <c r="DD31" s="824"/>
      <c r="DE31" s="824"/>
      <c r="DF31" s="825"/>
      <c r="DG31" s="823">
        <v>0</v>
      </c>
      <c r="DH31" s="824"/>
      <c r="DI31" s="824"/>
      <c r="DJ31" s="824"/>
      <c r="DK31" s="825"/>
      <c r="DL31" s="823">
        <v>0</v>
      </c>
      <c r="DM31" s="824"/>
      <c r="DN31" s="824"/>
      <c r="DO31" s="824"/>
      <c r="DP31" s="825"/>
      <c r="DQ31" s="823">
        <v>0</v>
      </c>
      <c r="DR31" s="824"/>
      <c r="DS31" s="824"/>
      <c r="DT31" s="824"/>
      <c r="DU31" s="825"/>
      <c r="DV31" s="826"/>
      <c r="DW31" s="827"/>
      <c r="DX31" s="827"/>
      <c r="DY31" s="827"/>
      <c r="DZ31" s="828"/>
      <c r="EA31" s="246"/>
    </row>
    <row r="32" spans="1:131" s="247" customFormat="1" ht="26.25" customHeight="1" x14ac:dyDescent="0.2">
      <c r="A32" s="266">
        <v>5</v>
      </c>
      <c r="B32" s="797" t="s">
        <v>410</v>
      </c>
      <c r="C32" s="798"/>
      <c r="D32" s="798"/>
      <c r="E32" s="798"/>
      <c r="F32" s="798"/>
      <c r="G32" s="798"/>
      <c r="H32" s="798"/>
      <c r="I32" s="798"/>
      <c r="J32" s="798"/>
      <c r="K32" s="798"/>
      <c r="L32" s="798"/>
      <c r="M32" s="798"/>
      <c r="N32" s="798"/>
      <c r="O32" s="798"/>
      <c r="P32" s="799"/>
      <c r="Q32" s="800">
        <v>17295</v>
      </c>
      <c r="R32" s="801"/>
      <c r="S32" s="801"/>
      <c r="T32" s="801"/>
      <c r="U32" s="801"/>
      <c r="V32" s="801">
        <v>17101</v>
      </c>
      <c r="W32" s="801"/>
      <c r="X32" s="801"/>
      <c r="Y32" s="801"/>
      <c r="Z32" s="801"/>
      <c r="AA32" s="801">
        <v>194</v>
      </c>
      <c r="AB32" s="801"/>
      <c r="AC32" s="801"/>
      <c r="AD32" s="801"/>
      <c r="AE32" s="802"/>
      <c r="AF32" s="803" t="s">
        <v>517</v>
      </c>
      <c r="AG32" s="804"/>
      <c r="AH32" s="804"/>
      <c r="AI32" s="804"/>
      <c r="AJ32" s="805"/>
      <c r="AK32" s="872">
        <v>1693</v>
      </c>
      <c r="AL32" s="873"/>
      <c r="AM32" s="873"/>
      <c r="AN32" s="873"/>
      <c r="AO32" s="873"/>
      <c r="AP32" s="873">
        <v>8349</v>
      </c>
      <c r="AQ32" s="873"/>
      <c r="AR32" s="873"/>
      <c r="AS32" s="873"/>
      <c r="AT32" s="873"/>
      <c r="AU32" s="873">
        <v>5135</v>
      </c>
      <c r="AV32" s="873"/>
      <c r="AW32" s="873"/>
      <c r="AX32" s="873"/>
      <c r="AY32" s="873"/>
      <c r="AZ32" s="874" t="s">
        <v>517</v>
      </c>
      <c r="BA32" s="874"/>
      <c r="BB32" s="874"/>
      <c r="BC32" s="874"/>
      <c r="BD32" s="874"/>
      <c r="BE32" s="870" t="s">
        <v>411</v>
      </c>
      <c r="BF32" s="870"/>
      <c r="BG32" s="870"/>
      <c r="BH32" s="870"/>
      <c r="BI32" s="871"/>
      <c r="BJ32" s="252"/>
      <c r="BK32" s="252"/>
      <c r="BL32" s="252"/>
      <c r="BM32" s="252"/>
      <c r="BN32" s="252"/>
      <c r="BO32" s="265"/>
      <c r="BP32" s="265"/>
      <c r="BQ32" s="262">
        <v>26</v>
      </c>
      <c r="BR32" s="263" t="s">
        <v>618</v>
      </c>
      <c r="BS32" s="810" t="s">
        <v>617</v>
      </c>
      <c r="BT32" s="811"/>
      <c r="BU32" s="811"/>
      <c r="BV32" s="811"/>
      <c r="BW32" s="811"/>
      <c r="BX32" s="811"/>
      <c r="BY32" s="811"/>
      <c r="BZ32" s="811"/>
      <c r="CA32" s="811"/>
      <c r="CB32" s="811"/>
      <c r="CC32" s="811"/>
      <c r="CD32" s="811"/>
      <c r="CE32" s="811"/>
      <c r="CF32" s="811"/>
      <c r="CG32" s="812"/>
      <c r="CH32" s="823">
        <v>93.028047999999998</v>
      </c>
      <c r="CI32" s="824"/>
      <c r="CJ32" s="824"/>
      <c r="CK32" s="824"/>
      <c r="CL32" s="825"/>
      <c r="CM32" s="823">
        <v>0</v>
      </c>
      <c r="CN32" s="824"/>
      <c r="CO32" s="824"/>
      <c r="CP32" s="824"/>
      <c r="CQ32" s="825"/>
      <c r="CR32" s="823">
        <v>0</v>
      </c>
      <c r="CS32" s="824"/>
      <c r="CT32" s="824"/>
      <c r="CU32" s="824"/>
      <c r="CV32" s="825"/>
      <c r="CW32" s="823">
        <v>363.19875200000001</v>
      </c>
      <c r="CX32" s="824"/>
      <c r="CY32" s="824"/>
      <c r="CZ32" s="824"/>
      <c r="DA32" s="825"/>
      <c r="DB32" s="823">
        <v>0</v>
      </c>
      <c r="DC32" s="824"/>
      <c r="DD32" s="824"/>
      <c r="DE32" s="824"/>
      <c r="DF32" s="825"/>
      <c r="DG32" s="823">
        <v>0</v>
      </c>
      <c r="DH32" s="824"/>
      <c r="DI32" s="824"/>
      <c r="DJ32" s="824"/>
      <c r="DK32" s="825"/>
      <c r="DL32" s="823">
        <v>0</v>
      </c>
      <c r="DM32" s="824"/>
      <c r="DN32" s="824"/>
      <c r="DO32" s="824"/>
      <c r="DP32" s="825"/>
      <c r="DQ32" s="823">
        <v>104</v>
      </c>
      <c r="DR32" s="824"/>
      <c r="DS32" s="824"/>
      <c r="DT32" s="824"/>
      <c r="DU32" s="825"/>
      <c r="DV32" s="826"/>
      <c r="DW32" s="827"/>
      <c r="DX32" s="827"/>
      <c r="DY32" s="827"/>
      <c r="DZ32" s="828"/>
      <c r="EA32" s="246"/>
    </row>
    <row r="33" spans="1:131" s="247" customFormat="1" ht="26.25" customHeight="1" x14ac:dyDescent="0.2">
      <c r="A33" s="266">
        <v>6</v>
      </c>
      <c r="B33" s="797" t="s">
        <v>412</v>
      </c>
      <c r="C33" s="798"/>
      <c r="D33" s="798"/>
      <c r="E33" s="798"/>
      <c r="F33" s="798"/>
      <c r="G33" s="798"/>
      <c r="H33" s="798"/>
      <c r="I33" s="798"/>
      <c r="J33" s="798"/>
      <c r="K33" s="798"/>
      <c r="L33" s="798"/>
      <c r="M33" s="798"/>
      <c r="N33" s="798"/>
      <c r="O33" s="798"/>
      <c r="P33" s="799"/>
      <c r="Q33" s="800">
        <v>24471</v>
      </c>
      <c r="R33" s="801"/>
      <c r="S33" s="801"/>
      <c r="T33" s="801"/>
      <c r="U33" s="801"/>
      <c r="V33" s="801">
        <v>23264</v>
      </c>
      <c r="W33" s="801"/>
      <c r="X33" s="801"/>
      <c r="Y33" s="801"/>
      <c r="Z33" s="801"/>
      <c r="AA33" s="801">
        <v>1207</v>
      </c>
      <c r="AB33" s="801"/>
      <c r="AC33" s="801"/>
      <c r="AD33" s="801"/>
      <c r="AE33" s="802"/>
      <c r="AF33" s="803" t="s">
        <v>517</v>
      </c>
      <c r="AG33" s="804"/>
      <c r="AH33" s="804"/>
      <c r="AI33" s="804"/>
      <c r="AJ33" s="805"/>
      <c r="AK33" s="872">
        <v>4376</v>
      </c>
      <c r="AL33" s="873"/>
      <c r="AM33" s="873"/>
      <c r="AN33" s="873"/>
      <c r="AO33" s="873"/>
      <c r="AP33" s="873">
        <v>181234</v>
      </c>
      <c r="AQ33" s="873"/>
      <c r="AR33" s="873"/>
      <c r="AS33" s="873"/>
      <c r="AT33" s="873"/>
      <c r="AU33" s="873">
        <v>50746</v>
      </c>
      <c r="AV33" s="873"/>
      <c r="AW33" s="873"/>
      <c r="AX33" s="873"/>
      <c r="AY33" s="873"/>
      <c r="AZ33" s="874" t="s">
        <v>517</v>
      </c>
      <c r="BA33" s="874"/>
      <c r="BB33" s="874"/>
      <c r="BC33" s="874"/>
      <c r="BD33" s="874"/>
      <c r="BE33" s="870" t="s">
        <v>409</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t="s">
        <v>413</v>
      </c>
      <c r="C34" s="798"/>
      <c r="D34" s="798"/>
      <c r="E34" s="798"/>
      <c r="F34" s="798"/>
      <c r="G34" s="798"/>
      <c r="H34" s="798"/>
      <c r="I34" s="798"/>
      <c r="J34" s="798"/>
      <c r="K34" s="798"/>
      <c r="L34" s="798"/>
      <c r="M34" s="798"/>
      <c r="N34" s="798"/>
      <c r="O34" s="798"/>
      <c r="P34" s="799"/>
      <c r="Q34" s="800">
        <v>320</v>
      </c>
      <c r="R34" s="801"/>
      <c r="S34" s="801"/>
      <c r="T34" s="801"/>
      <c r="U34" s="801"/>
      <c r="V34" s="801">
        <v>320</v>
      </c>
      <c r="W34" s="801"/>
      <c r="X34" s="801"/>
      <c r="Y34" s="801"/>
      <c r="Z34" s="801"/>
      <c r="AA34" s="801">
        <v>0</v>
      </c>
      <c r="AB34" s="801"/>
      <c r="AC34" s="801"/>
      <c r="AD34" s="801"/>
      <c r="AE34" s="802"/>
      <c r="AF34" s="803">
        <v>13098</v>
      </c>
      <c r="AG34" s="804"/>
      <c r="AH34" s="804"/>
      <c r="AI34" s="804"/>
      <c r="AJ34" s="805"/>
      <c r="AK34" s="872">
        <v>192</v>
      </c>
      <c r="AL34" s="873"/>
      <c r="AM34" s="873"/>
      <c r="AN34" s="873"/>
      <c r="AO34" s="873"/>
      <c r="AP34" s="873">
        <v>0</v>
      </c>
      <c r="AQ34" s="873"/>
      <c r="AR34" s="873"/>
      <c r="AS34" s="873"/>
      <c r="AT34" s="873"/>
      <c r="AU34" s="873">
        <v>0</v>
      </c>
      <c r="AV34" s="873"/>
      <c r="AW34" s="873"/>
      <c r="AX34" s="873"/>
      <c r="AY34" s="873"/>
      <c r="AZ34" s="874" t="s">
        <v>517</v>
      </c>
      <c r="BA34" s="874"/>
      <c r="BB34" s="874"/>
      <c r="BC34" s="874"/>
      <c r="BD34" s="874"/>
      <c r="BE34" s="870" t="s">
        <v>414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t="s">
        <v>415</v>
      </c>
      <c r="C35" s="798"/>
      <c r="D35" s="798"/>
      <c r="E35" s="798"/>
      <c r="F35" s="798"/>
      <c r="G35" s="798"/>
      <c r="H35" s="798"/>
      <c r="I35" s="798"/>
      <c r="J35" s="798"/>
      <c r="K35" s="798"/>
      <c r="L35" s="798"/>
      <c r="M35" s="798"/>
      <c r="N35" s="798"/>
      <c r="O35" s="798"/>
      <c r="P35" s="799"/>
      <c r="Q35" s="800">
        <v>4202</v>
      </c>
      <c r="R35" s="801"/>
      <c r="S35" s="801"/>
      <c r="T35" s="801"/>
      <c r="U35" s="801"/>
      <c r="V35" s="801">
        <v>3988</v>
      </c>
      <c r="W35" s="801"/>
      <c r="X35" s="801"/>
      <c r="Y35" s="801"/>
      <c r="Z35" s="801"/>
      <c r="AA35" s="801">
        <v>214</v>
      </c>
      <c r="AB35" s="801"/>
      <c r="AC35" s="801"/>
      <c r="AD35" s="801"/>
      <c r="AE35" s="802"/>
      <c r="AF35" s="803">
        <v>5559</v>
      </c>
      <c r="AG35" s="804"/>
      <c r="AH35" s="804"/>
      <c r="AI35" s="804"/>
      <c r="AJ35" s="805"/>
      <c r="AK35" s="872">
        <v>2005</v>
      </c>
      <c r="AL35" s="873"/>
      <c r="AM35" s="873"/>
      <c r="AN35" s="873"/>
      <c r="AO35" s="873"/>
      <c r="AP35" s="873">
        <v>6284</v>
      </c>
      <c r="AQ35" s="873"/>
      <c r="AR35" s="873"/>
      <c r="AS35" s="873"/>
      <c r="AT35" s="873"/>
      <c r="AU35" s="873">
        <v>4824</v>
      </c>
      <c r="AV35" s="873"/>
      <c r="AW35" s="873"/>
      <c r="AX35" s="873"/>
      <c r="AY35" s="873"/>
      <c r="AZ35" s="874" t="s">
        <v>517</v>
      </c>
      <c r="BA35" s="874"/>
      <c r="BB35" s="874"/>
      <c r="BC35" s="874"/>
      <c r="BD35" s="874"/>
      <c r="BE35" s="870" t="s">
        <v>414</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393</v>
      </c>
      <c r="B63" s="832" t="s">
        <v>417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23762</v>
      </c>
      <c r="AG63" s="884"/>
      <c r="AH63" s="884"/>
      <c r="AI63" s="884"/>
      <c r="AJ63" s="885"/>
      <c r="AK63" s="886"/>
      <c r="AL63" s="881"/>
      <c r="AM63" s="881"/>
      <c r="AN63" s="881"/>
      <c r="AO63" s="881"/>
      <c r="AP63" s="884">
        <v>243861</v>
      </c>
      <c r="AQ63" s="884"/>
      <c r="AR63" s="884"/>
      <c r="AS63" s="884"/>
      <c r="AT63" s="884"/>
      <c r="AU63" s="884">
        <v>60801</v>
      </c>
      <c r="AV63" s="884"/>
      <c r="AW63" s="884"/>
      <c r="AX63" s="884"/>
      <c r="AY63" s="884"/>
      <c r="AZ63" s="888"/>
      <c r="BA63" s="888"/>
      <c r="BB63" s="888"/>
      <c r="BC63" s="888"/>
      <c r="BD63" s="888"/>
      <c r="BE63" s="889"/>
      <c r="BF63" s="889"/>
      <c r="BG63" s="889"/>
      <c r="BH63" s="889"/>
      <c r="BI63" s="890"/>
      <c r="BJ63" s="891" t="s">
        <v>418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420</v>
      </c>
      <c r="B66" s="783"/>
      <c r="C66" s="783"/>
      <c r="D66" s="783"/>
      <c r="E66" s="783"/>
      <c r="F66" s="783"/>
      <c r="G66" s="783"/>
      <c r="H66" s="783"/>
      <c r="I66" s="783"/>
      <c r="J66" s="783"/>
      <c r="K66" s="783"/>
      <c r="L66" s="783"/>
      <c r="M66" s="783"/>
      <c r="N66" s="783"/>
      <c r="O66" s="783"/>
      <c r="P66" s="784"/>
      <c r="Q66" s="759" t="s">
        <v>421</v>
      </c>
      <c r="R66" s="760"/>
      <c r="S66" s="760"/>
      <c r="T66" s="760"/>
      <c r="U66" s="761"/>
      <c r="V66" s="759" t="s">
        <v>422</v>
      </c>
      <c r="W66" s="760"/>
      <c r="X66" s="760"/>
      <c r="Y66" s="760"/>
      <c r="Z66" s="761"/>
      <c r="AA66" s="759" t="s">
        <v>423</v>
      </c>
      <c r="AB66" s="760"/>
      <c r="AC66" s="760"/>
      <c r="AD66" s="760"/>
      <c r="AE66" s="761"/>
      <c r="AF66" s="894" t="s">
        <v>424</v>
      </c>
      <c r="AG66" s="855"/>
      <c r="AH66" s="855"/>
      <c r="AI66" s="855"/>
      <c r="AJ66" s="895"/>
      <c r="AK66" s="759" t="s">
        <v>425</v>
      </c>
      <c r="AL66" s="783"/>
      <c r="AM66" s="783"/>
      <c r="AN66" s="783"/>
      <c r="AO66" s="784"/>
      <c r="AP66" s="759" t="s">
        <v>426</v>
      </c>
      <c r="AQ66" s="760"/>
      <c r="AR66" s="760"/>
      <c r="AS66" s="760"/>
      <c r="AT66" s="761"/>
      <c r="AU66" s="759" t="s">
        <v>427</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587</v>
      </c>
      <c r="C68" s="912"/>
      <c r="D68" s="912"/>
      <c r="E68" s="912"/>
      <c r="F68" s="912"/>
      <c r="G68" s="912"/>
      <c r="H68" s="912"/>
      <c r="I68" s="912"/>
      <c r="J68" s="912"/>
      <c r="K68" s="912"/>
      <c r="L68" s="912"/>
      <c r="M68" s="912"/>
      <c r="N68" s="912"/>
      <c r="O68" s="912"/>
      <c r="P68" s="913"/>
      <c r="Q68" s="914">
        <v>405</v>
      </c>
      <c r="R68" s="908"/>
      <c r="S68" s="908"/>
      <c r="T68" s="908"/>
      <c r="U68" s="908"/>
      <c r="V68" s="908">
        <v>397</v>
      </c>
      <c r="W68" s="908"/>
      <c r="X68" s="908"/>
      <c r="Y68" s="908"/>
      <c r="Z68" s="908"/>
      <c r="AA68" s="908">
        <v>8</v>
      </c>
      <c r="AB68" s="908"/>
      <c r="AC68" s="908"/>
      <c r="AD68" s="908"/>
      <c r="AE68" s="908"/>
      <c r="AF68" s="908">
        <v>8</v>
      </c>
      <c r="AG68" s="908"/>
      <c r="AH68" s="908"/>
      <c r="AI68" s="908"/>
      <c r="AJ68" s="908"/>
      <c r="AK68" s="908">
        <v>0</v>
      </c>
      <c r="AL68" s="908"/>
      <c r="AM68" s="908"/>
      <c r="AN68" s="908"/>
      <c r="AO68" s="908"/>
      <c r="AP68" s="908">
        <v>0</v>
      </c>
      <c r="AQ68" s="908"/>
      <c r="AR68" s="908"/>
      <c r="AS68" s="908"/>
      <c r="AT68" s="908"/>
      <c r="AU68" s="908">
        <v>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588</v>
      </c>
      <c r="C69" s="916"/>
      <c r="D69" s="916"/>
      <c r="E69" s="916"/>
      <c r="F69" s="916"/>
      <c r="G69" s="916"/>
      <c r="H69" s="916"/>
      <c r="I69" s="916"/>
      <c r="J69" s="916"/>
      <c r="K69" s="916"/>
      <c r="L69" s="916"/>
      <c r="M69" s="916"/>
      <c r="N69" s="916"/>
      <c r="O69" s="916"/>
      <c r="P69" s="917"/>
      <c r="Q69" s="918">
        <v>30280</v>
      </c>
      <c r="R69" s="873"/>
      <c r="S69" s="873"/>
      <c r="T69" s="873"/>
      <c r="U69" s="873"/>
      <c r="V69" s="873">
        <v>29913</v>
      </c>
      <c r="W69" s="873"/>
      <c r="X69" s="873"/>
      <c r="Y69" s="873"/>
      <c r="Z69" s="873"/>
      <c r="AA69" s="873">
        <v>367</v>
      </c>
      <c r="AB69" s="873"/>
      <c r="AC69" s="873"/>
      <c r="AD69" s="873"/>
      <c r="AE69" s="873"/>
      <c r="AF69" s="873">
        <v>3588</v>
      </c>
      <c r="AG69" s="873"/>
      <c r="AH69" s="873"/>
      <c r="AI69" s="873"/>
      <c r="AJ69" s="873"/>
      <c r="AK69" s="873">
        <v>0</v>
      </c>
      <c r="AL69" s="873"/>
      <c r="AM69" s="873"/>
      <c r="AN69" s="873"/>
      <c r="AO69" s="873"/>
      <c r="AP69" s="873">
        <v>0</v>
      </c>
      <c r="AQ69" s="873"/>
      <c r="AR69" s="873"/>
      <c r="AS69" s="873"/>
      <c r="AT69" s="873"/>
      <c r="AU69" s="873">
        <v>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589</v>
      </c>
      <c r="C70" s="916"/>
      <c r="D70" s="916"/>
      <c r="E70" s="916"/>
      <c r="F70" s="916"/>
      <c r="G70" s="916"/>
      <c r="H70" s="916"/>
      <c r="I70" s="916"/>
      <c r="J70" s="916"/>
      <c r="K70" s="916"/>
      <c r="L70" s="916"/>
      <c r="M70" s="916"/>
      <c r="N70" s="916"/>
      <c r="O70" s="916"/>
      <c r="P70" s="917"/>
      <c r="Q70" s="918">
        <v>51406</v>
      </c>
      <c r="R70" s="873"/>
      <c r="S70" s="873"/>
      <c r="T70" s="873"/>
      <c r="U70" s="873"/>
      <c r="V70" s="873">
        <v>50454</v>
      </c>
      <c r="W70" s="873"/>
      <c r="X70" s="873"/>
      <c r="Y70" s="873"/>
      <c r="Z70" s="873"/>
      <c r="AA70" s="873">
        <v>952</v>
      </c>
      <c r="AB70" s="873"/>
      <c r="AC70" s="873"/>
      <c r="AD70" s="873"/>
      <c r="AE70" s="873"/>
      <c r="AF70" s="873">
        <v>54</v>
      </c>
      <c r="AG70" s="873"/>
      <c r="AH70" s="873"/>
      <c r="AI70" s="873"/>
      <c r="AJ70" s="873"/>
      <c r="AK70" s="873">
        <v>0</v>
      </c>
      <c r="AL70" s="873"/>
      <c r="AM70" s="873"/>
      <c r="AN70" s="873"/>
      <c r="AO70" s="873"/>
      <c r="AP70" s="873">
        <v>0</v>
      </c>
      <c r="AQ70" s="873"/>
      <c r="AR70" s="873"/>
      <c r="AS70" s="873"/>
      <c r="AT70" s="873"/>
      <c r="AU70" s="873">
        <v>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590</v>
      </c>
      <c r="C71" s="916"/>
      <c r="D71" s="916"/>
      <c r="E71" s="916"/>
      <c r="F71" s="916"/>
      <c r="G71" s="916"/>
      <c r="H71" s="916"/>
      <c r="I71" s="916"/>
      <c r="J71" s="916"/>
      <c r="K71" s="916"/>
      <c r="L71" s="916"/>
      <c r="M71" s="916"/>
      <c r="N71" s="916"/>
      <c r="O71" s="916"/>
      <c r="P71" s="917"/>
      <c r="Q71" s="918">
        <v>2056</v>
      </c>
      <c r="R71" s="873"/>
      <c r="S71" s="873"/>
      <c r="T71" s="873"/>
      <c r="U71" s="873"/>
      <c r="V71" s="873">
        <v>2034</v>
      </c>
      <c r="W71" s="873"/>
      <c r="X71" s="873"/>
      <c r="Y71" s="873"/>
      <c r="Z71" s="873"/>
      <c r="AA71" s="873">
        <v>22</v>
      </c>
      <c r="AB71" s="873"/>
      <c r="AC71" s="873"/>
      <c r="AD71" s="873"/>
      <c r="AE71" s="873"/>
      <c r="AF71" s="873">
        <v>22</v>
      </c>
      <c r="AG71" s="873"/>
      <c r="AH71" s="873"/>
      <c r="AI71" s="873"/>
      <c r="AJ71" s="873"/>
      <c r="AK71" s="873">
        <v>0</v>
      </c>
      <c r="AL71" s="873"/>
      <c r="AM71" s="873"/>
      <c r="AN71" s="873"/>
      <c r="AO71" s="873"/>
      <c r="AP71" s="873">
        <v>0</v>
      </c>
      <c r="AQ71" s="873"/>
      <c r="AR71" s="873"/>
      <c r="AS71" s="873"/>
      <c r="AT71" s="873"/>
      <c r="AU71" s="873">
        <v>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591</v>
      </c>
      <c r="C72" s="916"/>
      <c r="D72" s="916"/>
      <c r="E72" s="916"/>
      <c r="F72" s="916"/>
      <c r="G72" s="916"/>
      <c r="H72" s="916"/>
      <c r="I72" s="916"/>
      <c r="J72" s="916"/>
      <c r="K72" s="916"/>
      <c r="L72" s="916"/>
      <c r="M72" s="916"/>
      <c r="N72" s="916"/>
      <c r="O72" s="916"/>
      <c r="P72" s="917"/>
      <c r="Q72" s="918">
        <v>723894</v>
      </c>
      <c r="R72" s="873"/>
      <c r="S72" s="873"/>
      <c r="T72" s="873"/>
      <c r="U72" s="873"/>
      <c r="V72" s="873">
        <v>705179</v>
      </c>
      <c r="W72" s="873"/>
      <c r="X72" s="873"/>
      <c r="Y72" s="873"/>
      <c r="Z72" s="873"/>
      <c r="AA72" s="873">
        <v>18715</v>
      </c>
      <c r="AB72" s="873"/>
      <c r="AC72" s="873"/>
      <c r="AD72" s="873"/>
      <c r="AE72" s="873"/>
      <c r="AF72" s="873">
        <v>18715</v>
      </c>
      <c r="AG72" s="873"/>
      <c r="AH72" s="873"/>
      <c r="AI72" s="873"/>
      <c r="AJ72" s="873"/>
      <c r="AK72" s="873">
        <v>1705</v>
      </c>
      <c r="AL72" s="873"/>
      <c r="AM72" s="873"/>
      <c r="AN72" s="873"/>
      <c r="AO72" s="873"/>
      <c r="AP72" s="873">
        <v>0</v>
      </c>
      <c r="AQ72" s="873"/>
      <c r="AR72" s="873"/>
      <c r="AS72" s="873"/>
      <c r="AT72" s="873"/>
      <c r="AU72" s="873">
        <v>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393</v>
      </c>
      <c r="B88" s="832" t="s">
        <v>428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22387</v>
      </c>
      <c r="AG88" s="884"/>
      <c r="AH88" s="884"/>
      <c r="AI88" s="884"/>
      <c r="AJ88" s="884"/>
      <c r="AK88" s="881"/>
      <c r="AL88" s="881"/>
      <c r="AM88" s="881"/>
      <c r="AN88" s="881"/>
      <c r="AO88" s="881"/>
      <c r="AP88" s="884">
        <v>0</v>
      </c>
      <c r="AQ88" s="884"/>
      <c r="AR88" s="884"/>
      <c r="AS88" s="884"/>
      <c r="AT88" s="884"/>
      <c r="AU88" s="884">
        <v>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32" t="s">
        <v>429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10220</v>
      </c>
      <c r="CS102" s="892"/>
      <c r="CT102" s="892"/>
      <c r="CU102" s="892"/>
      <c r="CV102" s="935"/>
      <c r="CW102" s="934">
        <v>6477</v>
      </c>
      <c r="CX102" s="892"/>
      <c r="CY102" s="892"/>
      <c r="CZ102" s="892"/>
      <c r="DA102" s="935"/>
      <c r="DB102" s="934">
        <v>2577</v>
      </c>
      <c r="DC102" s="892"/>
      <c r="DD102" s="892"/>
      <c r="DE102" s="892"/>
      <c r="DF102" s="935"/>
      <c r="DG102" s="934">
        <v>0</v>
      </c>
      <c r="DH102" s="892"/>
      <c r="DI102" s="892"/>
      <c r="DJ102" s="892"/>
      <c r="DK102" s="935"/>
      <c r="DL102" s="934">
        <v>160</v>
      </c>
      <c r="DM102" s="892"/>
      <c r="DN102" s="892"/>
      <c r="DO102" s="892"/>
      <c r="DP102" s="935"/>
      <c r="DQ102" s="934">
        <v>4518</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434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436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437</v>
      </c>
      <c r="AB109" s="937"/>
      <c r="AC109" s="937"/>
      <c r="AD109" s="937"/>
      <c r="AE109" s="938"/>
      <c r="AF109" s="936" t="s">
        <v>306</v>
      </c>
      <c r="AG109" s="937"/>
      <c r="AH109" s="937"/>
      <c r="AI109" s="937"/>
      <c r="AJ109" s="938"/>
      <c r="AK109" s="936" t="s">
        <v>305</v>
      </c>
      <c r="AL109" s="937"/>
      <c r="AM109" s="937"/>
      <c r="AN109" s="937"/>
      <c r="AO109" s="938"/>
      <c r="AP109" s="936" t="s">
        <v>438</v>
      </c>
      <c r="AQ109" s="937"/>
      <c r="AR109" s="937"/>
      <c r="AS109" s="937"/>
      <c r="AT109" s="939"/>
      <c r="AU109" s="956" t="s">
        <v>436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437</v>
      </c>
      <c r="BR109" s="937"/>
      <c r="BS109" s="937"/>
      <c r="BT109" s="937"/>
      <c r="BU109" s="938"/>
      <c r="BV109" s="936" t="s">
        <v>306</v>
      </c>
      <c r="BW109" s="937"/>
      <c r="BX109" s="937"/>
      <c r="BY109" s="937"/>
      <c r="BZ109" s="938"/>
      <c r="CA109" s="936" t="s">
        <v>305</v>
      </c>
      <c r="CB109" s="937"/>
      <c r="CC109" s="937"/>
      <c r="CD109" s="937"/>
      <c r="CE109" s="938"/>
      <c r="CF109" s="957" t="s">
        <v>438</v>
      </c>
      <c r="CG109" s="957"/>
      <c r="CH109" s="957"/>
      <c r="CI109" s="957"/>
      <c r="CJ109" s="957"/>
      <c r="CK109" s="936" t="s">
        <v>439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437</v>
      </c>
      <c r="DH109" s="937"/>
      <c r="DI109" s="937"/>
      <c r="DJ109" s="937"/>
      <c r="DK109" s="938"/>
      <c r="DL109" s="936" t="s">
        <v>306</v>
      </c>
      <c r="DM109" s="937"/>
      <c r="DN109" s="937"/>
      <c r="DO109" s="937"/>
      <c r="DP109" s="938"/>
      <c r="DQ109" s="936" t="s">
        <v>305</v>
      </c>
      <c r="DR109" s="937"/>
      <c r="DS109" s="937"/>
      <c r="DT109" s="937"/>
      <c r="DU109" s="938"/>
      <c r="DV109" s="936" t="s">
        <v>438</v>
      </c>
      <c r="DW109" s="937"/>
      <c r="DX109" s="937"/>
      <c r="DY109" s="937"/>
      <c r="DZ109" s="939"/>
    </row>
    <row r="110" spans="1:131" s="246" customFormat="1" ht="26.25" customHeight="1" x14ac:dyDescent="0.2">
      <c r="A110" s="940" t="s">
        <v>440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45011341</v>
      </c>
      <c r="AB110" s="944"/>
      <c r="AC110" s="944"/>
      <c r="AD110" s="944"/>
      <c r="AE110" s="945"/>
      <c r="AF110" s="946">
        <v>46705299</v>
      </c>
      <c r="AG110" s="944"/>
      <c r="AH110" s="944"/>
      <c r="AI110" s="944"/>
      <c r="AJ110" s="945"/>
      <c r="AK110" s="946">
        <v>47553865</v>
      </c>
      <c r="AL110" s="944"/>
      <c r="AM110" s="944"/>
      <c r="AN110" s="944"/>
      <c r="AO110" s="945"/>
      <c r="AP110" s="947">
        <v>17.600000000000001</v>
      </c>
      <c r="AQ110" s="948"/>
      <c r="AR110" s="948"/>
      <c r="AS110" s="948"/>
      <c r="AT110" s="949"/>
      <c r="AU110" s="950" t="s">
        <v>72</v>
      </c>
      <c r="AV110" s="951"/>
      <c r="AW110" s="951"/>
      <c r="AX110" s="951"/>
      <c r="AY110" s="951"/>
      <c r="AZ110" s="992" t="s">
        <v>441</v>
      </c>
      <c r="BA110" s="941"/>
      <c r="BB110" s="941"/>
      <c r="BC110" s="941"/>
      <c r="BD110" s="941"/>
      <c r="BE110" s="941"/>
      <c r="BF110" s="941"/>
      <c r="BG110" s="941"/>
      <c r="BH110" s="941"/>
      <c r="BI110" s="941"/>
      <c r="BJ110" s="941"/>
      <c r="BK110" s="941"/>
      <c r="BL110" s="941"/>
      <c r="BM110" s="941"/>
      <c r="BN110" s="941"/>
      <c r="BO110" s="941"/>
      <c r="BP110" s="942"/>
      <c r="BQ110" s="978">
        <v>446961004</v>
      </c>
      <c r="BR110" s="979"/>
      <c r="BS110" s="979"/>
      <c r="BT110" s="979"/>
      <c r="BU110" s="979"/>
      <c r="BV110" s="979">
        <v>461232457</v>
      </c>
      <c r="BW110" s="979"/>
      <c r="BX110" s="979"/>
      <c r="BY110" s="979"/>
      <c r="BZ110" s="979"/>
      <c r="CA110" s="979">
        <v>471864368</v>
      </c>
      <c r="CB110" s="979"/>
      <c r="CC110" s="979"/>
      <c r="CD110" s="979"/>
      <c r="CE110" s="979"/>
      <c r="CF110" s="993">
        <v>174.6</v>
      </c>
      <c r="CG110" s="994"/>
      <c r="CH110" s="994"/>
      <c r="CI110" s="994"/>
      <c r="CJ110" s="994"/>
      <c r="CK110" s="995" t="s">
        <v>442</v>
      </c>
      <c r="CL110" s="996"/>
      <c r="CM110" s="975" t="s">
        <v>443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1909526</v>
      </c>
      <c r="DH110" s="979"/>
      <c r="DI110" s="979"/>
      <c r="DJ110" s="979"/>
      <c r="DK110" s="979"/>
      <c r="DL110" s="979">
        <v>1608408</v>
      </c>
      <c r="DM110" s="979"/>
      <c r="DN110" s="979"/>
      <c r="DO110" s="979"/>
      <c r="DP110" s="979"/>
      <c r="DQ110" s="979">
        <v>5111613</v>
      </c>
      <c r="DR110" s="979"/>
      <c r="DS110" s="979"/>
      <c r="DT110" s="979"/>
      <c r="DU110" s="979"/>
      <c r="DV110" s="980">
        <v>1.9</v>
      </c>
      <c r="DW110" s="980"/>
      <c r="DX110" s="980"/>
      <c r="DY110" s="980"/>
      <c r="DZ110" s="981"/>
    </row>
    <row r="111" spans="1:131" s="246" customFormat="1" ht="26.25" customHeight="1" x14ac:dyDescent="0.2">
      <c r="A111" s="982" t="s">
        <v>444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129</v>
      </c>
      <c r="AB111" s="986"/>
      <c r="AC111" s="986"/>
      <c r="AD111" s="986"/>
      <c r="AE111" s="987"/>
      <c r="AF111" s="988" t="s">
        <v>129</v>
      </c>
      <c r="AG111" s="986"/>
      <c r="AH111" s="986"/>
      <c r="AI111" s="986"/>
      <c r="AJ111" s="987"/>
      <c r="AK111" s="988" t="s">
        <v>418</v>
      </c>
      <c r="AL111" s="986"/>
      <c r="AM111" s="986"/>
      <c r="AN111" s="986"/>
      <c r="AO111" s="987"/>
      <c r="AP111" s="989" t="s">
        <v>418</v>
      </c>
      <c r="AQ111" s="990"/>
      <c r="AR111" s="990"/>
      <c r="AS111" s="990"/>
      <c r="AT111" s="991"/>
      <c r="AU111" s="952"/>
      <c r="AV111" s="953"/>
      <c r="AW111" s="953"/>
      <c r="AX111" s="953"/>
      <c r="AY111" s="953"/>
      <c r="AZ111" s="1001" t="s">
        <v>445</v>
      </c>
      <c r="BA111" s="1002"/>
      <c r="BB111" s="1002"/>
      <c r="BC111" s="1002"/>
      <c r="BD111" s="1002"/>
      <c r="BE111" s="1002"/>
      <c r="BF111" s="1002"/>
      <c r="BG111" s="1002"/>
      <c r="BH111" s="1002"/>
      <c r="BI111" s="1002"/>
      <c r="BJ111" s="1002"/>
      <c r="BK111" s="1002"/>
      <c r="BL111" s="1002"/>
      <c r="BM111" s="1002"/>
      <c r="BN111" s="1002"/>
      <c r="BO111" s="1002"/>
      <c r="BP111" s="1003"/>
      <c r="BQ111" s="971">
        <v>1909526</v>
      </c>
      <c r="BR111" s="972"/>
      <c r="BS111" s="972"/>
      <c r="BT111" s="972"/>
      <c r="BU111" s="972"/>
      <c r="BV111" s="972">
        <v>1608408</v>
      </c>
      <c r="BW111" s="972"/>
      <c r="BX111" s="972"/>
      <c r="BY111" s="972"/>
      <c r="BZ111" s="972"/>
      <c r="CA111" s="972">
        <v>5111613</v>
      </c>
      <c r="CB111" s="972"/>
      <c r="CC111" s="972"/>
      <c r="CD111" s="972"/>
      <c r="CE111" s="972"/>
      <c r="CF111" s="966">
        <v>1.9</v>
      </c>
      <c r="CG111" s="967"/>
      <c r="CH111" s="967"/>
      <c r="CI111" s="967"/>
      <c r="CJ111" s="967"/>
      <c r="CK111" s="997"/>
      <c r="CL111" s="998"/>
      <c r="CM111" s="968" t="s">
        <v>446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387</v>
      </c>
      <c r="DH111" s="972"/>
      <c r="DI111" s="972"/>
      <c r="DJ111" s="972"/>
      <c r="DK111" s="972"/>
      <c r="DL111" s="972" t="s">
        <v>129</v>
      </c>
      <c r="DM111" s="972"/>
      <c r="DN111" s="972"/>
      <c r="DO111" s="972"/>
      <c r="DP111" s="972"/>
      <c r="DQ111" s="972" t="s">
        <v>129</v>
      </c>
      <c r="DR111" s="972"/>
      <c r="DS111" s="972"/>
      <c r="DT111" s="972"/>
      <c r="DU111" s="972"/>
      <c r="DV111" s="973" t="s">
        <v>129</v>
      </c>
      <c r="DW111" s="973"/>
      <c r="DX111" s="973"/>
      <c r="DY111" s="973"/>
      <c r="DZ111" s="974"/>
    </row>
    <row r="112" spans="1:131" s="246" customFormat="1" ht="26.25" customHeight="1" x14ac:dyDescent="0.2">
      <c r="A112" s="1004" t="s">
        <v>447</v>
      </c>
      <c r="B112" s="1005"/>
      <c r="C112" s="1002" t="s">
        <v>448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3333333</v>
      </c>
      <c r="AB112" s="1011"/>
      <c r="AC112" s="1011"/>
      <c r="AD112" s="1011"/>
      <c r="AE112" s="1012"/>
      <c r="AF112" s="1013">
        <v>3333333</v>
      </c>
      <c r="AG112" s="1011"/>
      <c r="AH112" s="1011"/>
      <c r="AI112" s="1011"/>
      <c r="AJ112" s="1012"/>
      <c r="AK112" s="1013">
        <v>3333333</v>
      </c>
      <c r="AL112" s="1011"/>
      <c r="AM112" s="1011"/>
      <c r="AN112" s="1011"/>
      <c r="AO112" s="1012"/>
      <c r="AP112" s="1014">
        <v>1.2</v>
      </c>
      <c r="AQ112" s="1015"/>
      <c r="AR112" s="1015"/>
      <c r="AS112" s="1015"/>
      <c r="AT112" s="1016"/>
      <c r="AU112" s="952"/>
      <c r="AV112" s="953"/>
      <c r="AW112" s="953"/>
      <c r="AX112" s="953"/>
      <c r="AY112" s="953"/>
      <c r="AZ112" s="1001" t="s">
        <v>449</v>
      </c>
      <c r="BA112" s="1002"/>
      <c r="BB112" s="1002"/>
      <c r="BC112" s="1002"/>
      <c r="BD112" s="1002"/>
      <c r="BE112" s="1002"/>
      <c r="BF112" s="1002"/>
      <c r="BG112" s="1002"/>
      <c r="BH112" s="1002"/>
      <c r="BI112" s="1002"/>
      <c r="BJ112" s="1002"/>
      <c r="BK112" s="1002"/>
      <c r="BL112" s="1002"/>
      <c r="BM112" s="1002"/>
      <c r="BN112" s="1002"/>
      <c r="BO112" s="1002"/>
      <c r="BP112" s="1003"/>
      <c r="BQ112" s="971">
        <v>57594879</v>
      </c>
      <c r="BR112" s="972"/>
      <c r="BS112" s="972"/>
      <c r="BT112" s="972"/>
      <c r="BU112" s="972"/>
      <c r="BV112" s="972">
        <v>59105205</v>
      </c>
      <c r="BW112" s="972"/>
      <c r="BX112" s="972"/>
      <c r="BY112" s="972"/>
      <c r="BZ112" s="972"/>
      <c r="CA112" s="972">
        <v>60801119</v>
      </c>
      <c r="CB112" s="972"/>
      <c r="CC112" s="972"/>
      <c r="CD112" s="972"/>
      <c r="CE112" s="972"/>
      <c r="CF112" s="966">
        <v>22.5</v>
      </c>
      <c r="CG112" s="967"/>
      <c r="CH112" s="967"/>
      <c r="CI112" s="967"/>
      <c r="CJ112" s="967"/>
      <c r="CK112" s="997"/>
      <c r="CL112" s="998"/>
      <c r="CM112" s="968" t="s">
        <v>450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129</v>
      </c>
      <c r="DH112" s="972"/>
      <c r="DI112" s="972"/>
      <c r="DJ112" s="972"/>
      <c r="DK112" s="972"/>
      <c r="DL112" s="972" t="s">
        <v>129</v>
      </c>
      <c r="DM112" s="972"/>
      <c r="DN112" s="972"/>
      <c r="DO112" s="972"/>
      <c r="DP112" s="972"/>
      <c r="DQ112" s="972" t="s">
        <v>129</v>
      </c>
      <c r="DR112" s="972"/>
      <c r="DS112" s="972"/>
      <c r="DT112" s="972"/>
      <c r="DU112" s="972"/>
      <c r="DV112" s="973" t="s">
        <v>129</v>
      </c>
      <c r="DW112" s="973"/>
      <c r="DX112" s="973"/>
      <c r="DY112" s="973"/>
      <c r="DZ112" s="974"/>
    </row>
    <row r="113" spans="1:130" s="246" customFormat="1" ht="26.25" customHeight="1" x14ac:dyDescent="0.2">
      <c r="A113" s="1006"/>
      <c r="B113" s="1007"/>
      <c r="C113" s="1002" t="s">
        <v>451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5488892</v>
      </c>
      <c r="AB113" s="986"/>
      <c r="AC113" s="986"/>
      <c r="AD113" s="986"/>
      <c r="AE113" s="987"/>
      <c r="AF113" s="988">
        <v>4720173</v>
      </c>
      <c r="AG113" s="986"/>
      <c r="AH113" s="986"/>
      <c r="AI113" s="986"/>
      <c r="AJ113" s="987"/>
      <c r="AK113" s="988">
        <v>5032592</v>
      </c>
      <c r="AL113" s="986"/>
      <c r="AM113" s="986"/>
      <c r="AN113" s="986"/>
      <c r="AO113" s="987"/>
      <c r="AP113" s="989">
        <v>1.9</v>
      </c>
      <c r="AQ113" s="990"/>
      <c r="AR113" s="990"/>
      <c r="AS113" s="990"/>
      <c r="AT113" s="991"/>
      <c r="AU113" s="952"/>
      <c r="AV113" s="953"/>
      <c r="AW113" s="953"/>
      <c r="AX113" s="953"/>
      <c r="AY113" s="953"/>
      <c r="AZ113" s="1001" t="s">
        <v>452</v>
      </c>
      <c r="BA113" s="1002"/>
      <c r="BB113" s="1002"/>
      <c r="BC113" s="1002"/>
      <c r="BD113" s="1002"/>
      <c r="BE113" s="1002"/>
      <c r="BF113" s="1002"/>
      <c r="BG113" s="1002"/>
      <c r="BH113" s="1002"/>
      <c r="BI113" s="1002"/>
      <c r="BJ113" s="1002"/>
      <c r="BK113" s="1002"/>
      <c r="BL113" s="1002"/>
      <c r="BM113" s="1002"/>
      <c r="BN113" s="1002"/>
      <c r="BO113" s="1002"/>
      <c r="BP113" s="1003"/>
      <c r="BQ113" s="971" t="s">
        <v>418</v>
      </c>
      <c r="BR113" s="972"/>
      <c r="BS113" s="972"/>
      <c r="BT113" s="972"/>
      <c r="BU113" s="972"/>
      <c r="BV113" s="972" t="s">
        <v>129</v>
      </c>
      <c r="BW113" s="972"/>
      <c r="BX113" s="972"/>
      <c r="BY113" s="972"/>
      <c r="BZ113" s="972"/>
      <c r="CA113" s="972" t="s">
        <v>418</v>
      </c>
      <c r="CB113" s="972"/>
      <c r="CC113" s="972"/>
      <c r="CD113" s="972"/>
      <c r="CE113" s="972"/>
      <c r="CF113" s="966" t="s">
        <v>418</v>
      </c>
      <c r="CG113" s="967"/>
      <c r="CH113" s="967"/>
      <c r="CI113" s="967"/>
      <c r="CJ113" s="967"/>
      <c r="CK113" s="997"/>
      <c r="CL113" s="998"/>
      <c r="CM113" s="968" t="s">
        <v>453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129</v>
      </c>
      <c r="DH113" s="1011"/>
      <c r="DI113" s="1011"/>
      <c r="DJ113" s="1011"/>
      <c r="DK113" s="1012"/>
      <c r="DL113" s="1013" t="s">
        <v>129</v>
      </c>
      <c r="DM113" s="1011"/>
      <c r="DN113" s="1011"/>
      <c r="DO113" s="1011"/>
      <c r="DP113" s="1012"/>
      <c r="DQ113" s="1013" t="s">
        <v>129</v>
      </c>
      <c r="DR113" s="1011"/>
      <c r="DS113" s="1011"/>
      <c r="DT113" s="1011"/>
      <c r="DU113" s="1012"/>
      <c r="DV113" s="1014" t="s">
        <v>129</v>
      </c>
      <c r="DW113" s="1015"/>
      <c r="DX113" s="1015"/>
      <c r="DY113" s="1015"/>
      <c r="DZ113" s="1016"/>
    </row>
    <row r="114" spans="1:130" s="246" customFormat="1" ht="26.25" customHeight="1" x14ac:dyDescent="0.2">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418</v>
      </c>
      <c r="AB114" s="1011"/>
      <c r="AC114" s="1011"/>
      <c r="AD114" s="1011"/>
      <c r="AE114" s="1012"/>
      <c r="AF114" s="1013" t="s">
        <v>418</v>
      </c>
      <c r="AG114" s="1011"/>
      <c r="AH114" s="1011"/>
      <c r="AI114" s="1011"/>
      <c r="AJ114" s="1012"/>
      <c r="AK114" s="1013" t="s">
        <v>129</v>
      </c>
      <c r="AL114" s="1011"/>
      <c r="AM114" s="1011"/>
      <c r="AN114" s="1011"/>
      <c r="AO114" s="1012"/>
      <c r="AP114" s="1014" t="s">
        <v>129</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v>52828308</v>
      </c>
      <c r="BR114" s="972"/>
      <c r="BS114" s="972"/>
      <c r="BT114" s="972"/>
      <c r="BU114" s="972"/>
      <c r="BV114" s="972">
        <v>77602430</v>
      </c>
      <c r="BW114" s="972"/>
      <c r="BX114" s="972"/>
      <c r="BY114" s="972"/>
      <c r="BZ114" s="972"/>
      <c r="CA114" s="972">
        <v>74885029</v>
      </c>
      <c r="CB114" s="972"/>
      <c r="CC114" s="972"/>
      <c r="CD114" s="972"/>
      <c r="CE114" s="972"/>
      <c r="CF114" s="966">
        <v>27.7</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129</v>
      </c>
      <c r="DH114" s="1011"/>
      <c r="DI114" s="1011"/>
      <c r="DJ114" s="1011"/>
      <c r="DK114" s="1012"/>
      <c r="DL114" s="1013" t="s">
        <v>418</v>
      </c>
      <c r="DM114" s="1011"/>
      <c r="DN114" s="1011"/>
      <c r="DO114" s="1011"/>
      <c r="DP114" s="1012"/>
      <c r="DQ114" s="1013" t="s">
        <v>387</v>
      </c>
      <c r="DR114" s="1011"/>
      <c r="DS114" s="1011"/>
      <c r="DT114" s="1011"/>
      <c r="DU114" s="1012"/>
      <c r="DV114" s="1014" t="s">
        <v>418</v>
      </c>
      <c r="DW114" s="1015"/>
      <c r="DX114" s="1015"/>
      <c r="DY114" s="1015"/>
      <c r="DZ114" s="1016"/>
    </row>
    <row r="115" spans="1:130" s="246" customFormat="1" ht="26.25" customHeight="1" x14ac:dyDescent="0.2">
      <c r="A115" s="1006"/>
      <c r="B115" s="1007"/>
      <c r="C115" s="1002" t="s">
        <v>457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355108</v>
      </c>
      <c r="AB115" s="986"/>
      <c r="AC115" s="986"/>
      <c r="AD115" s="986"/>
      <c r="AE115" s="987"/>
      <c r="AF115" s="988">
        <v>356495</v>
      </c>
      <c r="AG115" s="986"/>
      <c r="AH115" s="986"/>
      <c r="AI115" s="986"/>
      <c r="AJ115" s="987"/>
      <c r="AK115" s="988">
        <v>366323</v>
      </c>
      <c r="AL115" s="986"/>
      <c r="AM115" s="986"/>
      <c r="AN115" s="986"/>
      <c r="AO115" s="987"/>
      <c r="AP115" s="989">
        <v>0.1</v>
      </c>
      <c r="AQ115" s="990"/>
      <c r="AR115" s="990"/>
      <c r="AS115" s="990"/>
      <c r="AT115" s="991"/>
      <c r="AU115" s="952"/>
      <c r="AV115" s="953"/>
      <c r="AW115" s="953"/>
      <c r="AX115" s="953"/>
      <c r="AY115" s="953"/>
      <c r="AZ115" s="1001" t="s">
        <v>458</v>
      </c>
      <c r="BA115" s="1002"/>
      <c r="BB115" s="1002"/>
      <c r="BC115" s="1002"/>
      <c r="BD115" s="1002"/>
      <c r="BE115" s="1002"/>
      <c r="BF115" s="1002"/>
      <c r="BG115" s="1002"/>
      <c r="BH115" s="1002"/>
      <c r="BI115" s="1002"/>
      <c r="BJ115" s="1002"/>
      <c r="BK115" s="1002"/>
      <c r="BL115" s="1002"/>
      <c r="BM115" s="1002"/>
      <c r="BN115" s="1002"/>
      <c r="BO115" s="1002"/>
      <c r="BP115" s="1003"/>
      <c r="BQ115" s="971">
        <v>715644</v>
      </c>
      <c r="BR115" s="972"/>
      <c r="BS115" s="972"/>
      <c r="BT115" s="972"/>
      <c r="BU115" s="972"/>
      <c r="BV115" s="972">
        <v>636926</v>
      </c>
      <c r="BW115" s="972"/>
      <c r="BX115" s="972"/>
      <c r="BY115" s="972"/>
      <c r="BZ115" s="972"/>
      <c r="CA115" s="972">
        <v>530208</v>
      </c>
      <c r="CB115" s="972"/>
      <c r="CC115" s="972"/>
      <c r="CD115" s="972"/>
      <c r="CE115" s="972"/>
      <c r="CF115" s="966">
        <v>0.2</v>
      </c>
      <c r="CG115" s="967"/>
      <c r="CH115" s="967"/>
      <c r="CI115" s="967"/>
      <c r="CJ115" s="967"/>
      <c r="CK115" s="997"/>
      <c r="CL115" s="998"/>
      <c r="CM115" s="1001" t="s">
        <v>459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129</v>
      </c>
      <c r="DH115" s="1011"/>
      <c r="DI115" s="1011"/>
      <c r="DJ115" s="1011"/>
      <c r="DK115" s="1012"/>
      <c r="DL115" s="1013" t="s">
        <v>387</v>
      </c>
      <c r="DM115" s="1011"/>
      <c r="DN115" s="1011"/>
      <c r="DO115" s="1011"/>
      <c r="DP115" s="1012"/>
      <c r="DQ115" s="1013" t="s">
        <v>418</v>
      </c>
      <c r="DR115" s="1011"/>
      <c r="DS115" s="1011"/>
      <c r="DT115" s="1011"/>
      <c r="DU115" s="1012"/>
      <c r="DV115" s="1014" t="s">
        <v>387</v>
      </c>
      <c r="DW115" s="1015"/>
      <c r="DX115" s="1015"/>
      <c r="DY115" s="1015"/>
      <c r="DZ115" s="1016"/>
    </row>
    <row r="116" spans="1:130" s="246" customFormat="1" ht="26.25" customHeight="1" x14ac:dyDescent="0.2">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418</v>
      </c>
      <c r="AB116" s="1011"/>
      <c r="AC116" s="1011"/>
      <c r="AD116" s="1011"/>
      <c r="AE116" s="1012"/>
      <c r="AF116" s="1013" t="s">
        <v>418</v>
      </c>
      <c r="AG116" s="1011"/>
      <c r="AH116" s="1011"/>
      <c r="AI116" s="1011"/>
      <c r="AJ116" s="1012"/>
      <c r="AK116" s="1013" t="s">
        <v>129</v>
      </c>
      <c r="AL116" s="1011"/>
      <c r="AM116" s="1011"/>
      <c r="AN116" s="1011"/>
      <c r="AO116" s="1012"/>
      <c r="AP116" s="1014" t="s">
        <v>387</v>
      </c>
      <c r="AQ116" s="1015"/>
      <c r="AR116" s="1015"/>
      <c r="AS116" s="1015"/>
      <c r="AT116" s="1016"/>
      <c r="AU116" s="952"/>
      <c r="AV116" s="953"/>
      <c r="AW116" s="953"/>
      <c r="AX116" s="953"/>
      <c r="AY116" s="953"/>
      <c r="AZ116" s="1019" t="s">
        <v>461</v>
      </c>
      <c r="BA116" s="1020"/>
      <c r="BB116" s="1020"/>
      <c r="BC116" s="1020"/>
      <c r="BD116" s="1020"/>
      <c r="BE116" s="1020"/>
      <c r="BF116" s="1020"/>
      <c r="BG116" s="1020"/>
      <c r="BH116" s="1020"/>
      <c r="BI116" s="1020"/>
      <c r="BJ116" s="1020"/>
      <c r="BK116" s="1020"/>
      <c r="BL116" s="1020"/>
      <c r="BM116" s="1020"/>
      <c r="BN116" s="1020"/>
      <c r="BO116" s="1020"/>
      <c r="BP116" s="1021"/>
      <c r="BQ116" s="971" t="s">
        <v>129</v>
      </c>
      <c r="BR116" s="972"/>
      <c r="BS116" s="972"/>
      <c r="BT116" s="972"/>
      <c r="BU116" s="972"/>
      <c r="BV116" s="972" t="s">
        <v>129</v>
      </c>
      <c r="BW116" s="972"/>
      <c r="BX116" s="972"/>
      <c r="BY116" s="972"/>
      <c r="BZ116" s="972"/>
      <c r="CA116" s="972" t="s">
        <v>129</v>
      </c>
      <c r="CB116" s="972"/>
      <c r="CC116" s="972"/>
      <c r="CD116" s="972"/>
      <c r="CE116" s="972"/>
      <c r="CF116" s="966" t="s">
        <v>387</v>
      </c>
      <c r="CG116" s="967"/>
      <c r="CH116" s="967"/>
      <c r="CI116" s="967"/>
      <c r="CJ116" s="967"/>
      <c r="CK116" s="997"/>
      <c r="CL116" s="998"/>
      <c r="CM116" s="968" t="s">
        <v>462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129</v>
      </c>
      <c r="DH116" s="1011"/>
      <c r="DI116" s="1011"/>
      <c r="DJ116" s="1011"/>
      <c r="DK116" s="1012"/>
      <c r="DL116" s="1013" t="s">
        <v>129</v>
      </c>
      <c r="DM116" s="1011"/>
      <c r="DN116" s="1011"/>
      <c r="DO116" s="1011"/>
      <c r="DP116" s="1012"/>
      <c r="DQ116" s="1013" t="s">
        <v>387</v>
      </c>
      <c r="DR116" s="1011"/>
      <c r="DS116" s="1011"/>
      <c r="DT116" s="1011"/>
      <c r="DU116" s="1012"/>
      <c r="DV116" s="1014" t="s">
        <v>129</v>
      </c>
      <c r="DW116" s="1015"/>
      <c r="DX116" s="1015"/>
      <c r="DY116" s="1015"/>
      <c r="DZ116" s="1016"/>
    </row>
    <row r="117" spans="1:130" s="246" customFormat="1" ht="26.25" customHeight="1" x14ac:dyDescent="0.2">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463</v>
      </c>
      <c r="Z117" s="938"/>
      <c r="AA117" s="1028">
        <v>54188674</v>
      </c>
      <c r="AB117" s="1029"/>
      <c r="AC117" s="1029"/>
      <c r="AD117" s="1029"/>
      <c r="AE117" s="1030"/>
      <c r="AF117" s="1031">
        <v>55115300</v>
      </c>
      <c r="AG117" s="1029"/>
      <c r="AH117" s="1029"/>
      <c r="AI117" s="1029"/>
      <c r="AJ117" s="1030"/>
      <c r="AK117" s="1031">
        <v>56286113</v>
      </c>
      <c r="AL117" s="1029"/>
      <c r="AM117" s="1029"/>
      <c r="AN117" s="1029"/>
      <c r="AO117" s="1030"/>
      <c r="AP117" s="1032"/>
      <c r="AQ117" s="1033"/>
      <c r="AR117" s="1033"/>
      <c r="AS117" s="1033"/>
      <c r="AT117" s="1034"/>
      <c r="AU117" s="952"/>
      <c r="AV117" s="953"/>
      <c r="AW117" s="953"/>
      <c r="AX117" s="953"/>
      <c r="AY117" s="953"/>
      <c r="AZ117" s="1019" t="s">
        <v>464</v>
      </c>
      <c r="BA117" s="1020"/>
      <c r="BB117" s="1020"/>
      <c r="BC117" s="1020"/>
      <c r="BD117" s="1020"/>
      <c r="BE117" s="1020"/>
      <c r="BF117" s="1020"/>
      <c r="BG117" s="1020"/>
      <c r="BH117" s="1020"/>
      <c r="BI117" s="1020"/>
      <c r="BJ117" s="1020"/>
      <c r="BK117" s="1020"/>
      <c r="BL117" s="1020"/>
      <c r="BM117" s="1020"/>
      <c r="BN117" s="1020"/>
      <c r="BO117" s="1020"/>
      <c r="BP117" s="1021"/>
      <c r="BQ117" s="971" t="s">
        <v>387</v>
      </c>
      <c r="BR117" s="972"/>
      <c r="BS117" s="972"/>
      <c r="BT117" s="972"/>
      <c r="BU117" s="972"/>
      <c r="BV117" s="972" t="s">
        <v>129</v>
      </c>
      <c r="BW117" s="972"/>
      <c r="BX117" s="972"/>
      <c r="BY117" s="972"/>
      <c r="BZ117" s="972"/>
      <c r="CA117" s="972" t="s">
        <v>387</v>
      </c>
      <c r="CB117" s="972"/>
      <c r="CC117" s="972"/>
      <c r="CD117" s="972"/>
      <c r="CE117" s="972"/>
      <c r="CF117" s="966" t="s">
        <v>129</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129</v>
      </c>
      <c r="DH117" s="1011"/>
      <c r="DI117" s="1011"/>
      <c r="DJ117" s="1011"/>
      <c r="DK117" s="1012"/>
      <c r="DL117" s="1013" t="s">
        <v>387</v>
      </c>
      <c r="DM117" s="1011"/>
      <c r="DN117" s="1011"/>
      <c r="DO117" s="1011"/>
      <c r="DP117" s="1012"/>
      <c r="DQ117" s="1013" t="s">
        <v>418</v>
      </c>
      <c r="DR117" s="1011"/>
      <c r="DS117" s="1011"/>
      <c r="DT117" s="1011"/>
      <c r="DU117" s="1012"/>
      <c r="DV117" s="1014" t="s">
        <v>129</v>
      </c>
      <c r="DW117" s="1015"/>
      <c r="DX117" s="1015"/>
      <c r="DY117" s="1015"/>
      <c r="DZ117" s="1016"/>
    </row>
    <row r="118" spans="1:130" s="246" customFormat="1" ht="26.25" customHeight="1" x14ac:dyDescent="0.2">
      <c r="A118" s="956" t="s">
        <v>439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437</v>
      </c>
      <c r="AB118" s="937"/>
      <c r="AC118" s="937"/>
      <c r="AD118" s="937"/>
      <c r="AE118" s="938"/>
      <c r="AF118" s="936" t="s">
        <v>306</v>
      </c>
      <c r="AG118" s="937"/>
      <c r="AH118" s="937"/>
      <c r="AI118" s="937"/>
      <c r="AJ118" s="938"/>
      <c r="AK118" s="936" t="s">
        <v>305</v>
      </c>
      <c r="AL118" s="937"/>
      <c r="AM118" s="937"/>
      <c r="AN118" s="937"/>
      <c r="AO118" s="938"/>
      <c r="AP118" s="1023" t="s">
        <v>438</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418</v>
      </c>
      <c r="BR118" s="1050"/>
      <c r="BS118" s="1050"/>
      <c r="BT118" s="1050"/>
      <c r="BU118" s="1050"/>
      <c r="BV118" s="1050" t="s">
        <v>418</v>
      </c>
      <c r="BW118" s="1050"/>
      <c r="BX118" s="1050"/>
      <c r="BY118" s="1050"/>
      <c r="BZ118" s="1050"/>
      <c r="CA118" s="1050" t="s">
        <v>129</v>
      </c>
      <c r="CB118" s="1050"/>
      <c r="CC118" s="1050"/>
      <c r="CD118" s="1050"/>
      <c r="CE118" s="1050"/>
      <c r="CF118" s="966" t="s">
        <v>387</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129</v>
      </c>
      <c r="DH118" s="1011"/>
      <c r="DI118" s="1011"/>
      <c r="DJ118" s="1011"/>
      <c r="DK118" s="1012"/>
      <c r="DL118" s="1013" t="s">
        <v>418</v>
      </c>
      <c r="DM118" s="1011"/>
      <c r="DN118" s="1011"/>
      <c r="DO118" s="1011"/>
      <c r="DP118" s="1012"/>
      <c r="DQ118" s="1013" t="s">
        <v>387</v>
      </c>
      <c r="DR118" s="1011"/>
      <c r="DS118" s="1011"/>
      <c r="DT118" s="1011"/>
      <c r="DU118" s="1012"/>
      <c r="DV118" s="1014" t="s">
        <v>129</v>
      </c>
      <c r="DW118" s="1015"/>
      <c r="DX118" s="1015"/>
      <c r="DY118" s="1015"/>
      <c r="DZ118" s="1016"/>
    </row>
    <row r="119" spans="1:130" s="246" customFormat="1" ht="26.25" customHeight="1" x14ac:dyDescent="0.2">
      <c r="A119" s="1110" t="s">
        <v>442</v>
      </c>
      <c r="B119" s="996"/>
      <c r="C119" s="975" t="s">
        <v>443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338325</v>
      </c>
      <c r="AB119" s="944"/>
      <c r="AC119" s="944"/>
      <c r="AD119" s="944"/>
      <c r="AE119" s="945"/>
      <c r="AF119" s="946">
        <v>338636</v>
      </c>
      <c r="AG119" s="944"/>
      <c r="AH119" s="944"/>
      <c r="AI119" s="944"/>
      <c r="AJ119" s="945"/>
      <c r="AK119" s="946">
        <v>338952</v>
      </c>
      <c r="AL119" s="944"/>
      <c r="AM119" s="944"/>
      <c r="AN119" s="944"/>
      <c r="AO119" s="945"/>
      <c r="AP119" s="947">
        <v>0.1</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468</v>
      </c>
      <c r="BP119" s="1058"/>
      <c r="BQ119" s="1049">
        <v>560009361</v>
      </c>
      <c r="BR119" s="1050"/>
      <c r="BS119" s="1050"/>
      <c r="BT119" s="1050"/>
      <c r="BU119" s="1050"/>
      <c r="BV119" s="1050">
        <v>600185426</v>
      </c>
      <c r="BW119" s="1050"/>
      <c r="BX119" s="1050"/>
      <c r="BY119" s="1050"/>
      <c r="BZ119" s="1050"/>
      <c r="CA119" s="1050">
        <v>613192337</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418</v>
      </c>
      <c r="DH119" s="1036"/>
      <c r="DI119" s="1036"/>
      <c r="DJ119" s="1036"/>
      <c r="DK119" s="1037"/>
      <c r="DL119" s="1035" t="s">
        <v>129</v>
      </c>
      <c r="DM119" s="1036"/>
      <c r="DN119" s="1036"/>
      <c r="DO119" s="1036"/>
      <c r="DP119" s="1037"/>
      <c r="DQ119" s="1035" t="s">
        <v>129</v>
      </c>
      <c r="DR119" s="1036"/>
      <c r="DS119" s="1036"/>
      <c r="DT119" s="1036"/>
      <c r="DU119" s="1037"/>
      <c r="DV119" s="1038" t="s">
        <v>418</v>
      </c>
      <c r="DW119" s="1039"/>
      <c r="DX119" s="1039"/>
      <c r="DY119" s="1039"/>
      <c r="DZ119" s="1040"/>
    </row>
    <row r="120" spans="1:130" s="246" customFormat="1" ht="26.25" customHeight="1" x14ac:dyDescent="0.2">
      <c r="A120" s="1111"/>
      <c r="B120" s="998"/>
      <c r="C120" s="968" t="s">
        <v>446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418</v>
      </c>
      <c r="AB120" s="1011"/>
      <c r="AC120" s="1011"/>
      <c r="AD120" s="1011"/>
      <c r="AE120" s="1012"/>
      <c r="AF120" s="1013" t="s">
        <v>387</v>
      </c>
      <c r="AG120" s="1011"/>
      <c r="AH120" s="1011"/>
      <c r="AI120" s="1011"/>
      <c r="AJ120" s="1012"/>
      <c r="AK120" s="1013" t="s">
        <v>387</v>
      </c>
      <c r="AL120" s="1011"/>
      <c r="AM120" s="1011"/>
      <c r="AN120" s="1011"/>
      <c r="AO120" s="1012"/>
      <c r="AP120" s="1014" t="s">
        <v>418</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66612584</v>
      </c>
      <c r="BR120" s="979"/>
      <c r="BS120" s="979"/>
      <c r="BT120" s="979"/>
      <c r="BU120" s="979"/>
      <c r="BV120" s="979">
        <v>69129259</v>
      </c>
      <c r="BW120" s="979"/>
      <c r="BX120" s="979"/>
      <c r="BY120" s="979"/>
      <c r="BZ120" s="979"/>
      <c r="CA120" s="979">
        <v>67554934</v>
      </c>
      <c r="CB120" s="979"/>
      <c r="CC120" s="979"/>
      <c r="CD120" s="979"/>
      <c r="CE120" s="979"/>
      <c r="CF120" s="993">
        <v>25</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49687382</v>
      </c>
      <c r="DH120" s="979"/>
      <c r="DI120" s="979"/>
      <c r="DJ120" s="979"/>
      <c r="DK120" s="979"/>
      <c r="DL120" s="979">
        <v>50615375</v>
      </c>
      <c r="DM120" s="979"/>
      <c r="DN120" s="979"/>
      <c r="DO120" s="979"/>
      <c r="DP120" s="979"/>
      <c r="DQ120" s="979">
        <v>50745504</v>
      </c>
      <c r="DR120" s="979"/>
      <c r="DS120" s="979"/>
      <c r="DT120" s="979"/>
      <c r="DU120" s="979"/>
      <c r="DV120" s="980">
        <v>18.8</v>
      </c>
      <c r="DW120" s="980"/>
      <c r="DX120" s="980"/>
      <c r="DY120" s="980"/>
      <c r="DZ120" s="981"/>
    </row>
    <row r="121" spans="1:130" s="246" customFormat="1" ht="26.25" customHeight="1" x14ac:dyDescent="0.2">
      <c r="A121" s="1111"/>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129</v>
      </c>
      <c r="AB121" s="1011"/>
      <c r="AC121" s="1011"/>
      <c r="AD121" s="1011"/>
      <c r="AE121" s="1012"/>
      <c r="AF121" s="1013" t="s">
        <v>129</v>
      </c>
      <c r="AG121" s="1011"/>
      <c r="AH121" s="1011"/>
      <c r="AI121" s="1011"/>
      <c r="AJ121" s="1012"/>
      <c r="AK121" s="1013" t="s">
        <v>129</v>
      </c>
      <c r="AL121" s="1011"/>
      <c r="AM121" s="1011"/>
      <c r="AN121" s="1011"/>
      <c r="AO121" s="1012"/>
      <c r="AP121" s="1014" t="s">
        <v>129</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v>96978598</v>
      </c>
      <c r="BR121" s="972"/>
      <c r="BS121" s="972"/>
      <c r="BT121" s="972"/>
      <c r="BU121" s="972"/>
      <c r="BV121" s="972">
        <v>99628741</v>
      </c>
      <c r="BW121" s="972"/>
      <c r="BX121" s="972"/>
      <c r="BY121" s="972"/>
      <c r="BZ121" s="972"/>
      <c r="CA121" s="972">
        <v>103898393</v>
      </c>
      <c r="CB121" s="972"/>
      <c r="CC121" s="972"/>
      <c r="CD121" s="972"/>
      <c r="CE121" s="972"/>
      <c r="CF121" s="966">
        <v>38.4</v>
      </c>
      <c r="CG121" s="967"/>
      <c r="CH121" s="967"/>
      <c r="CI121" s="967"/>
      <c r="CJ121" s="967"/>
      <c r="CK121" s="1062"/>
      <c r="CL121" s="1063"/>
      <c r="CM121" s="1063"/>
      <c r="CN121" s="1063"/>
      <c r="CO121" s="1064"/>
      <c r="CP121" s="1072" t="s">
        <v>476</v>
      </c>
      <c r="CQ121" s="1073"/>
      <c r="CR121" s="1073"/>
      <c r="CS121" s="1073"/>
      <c r="CT121" s="1073"/>
      <c r="CU121" s="1073"/>
      <c r="CV121" s="1073"/>
      <c r="CW121" s="1073"/>
      <c r="CX121" s="1073"/>
      <c r="CY121" s="1073"/>
      <c r="CZ121" s="1073"/>
      <c r="DA121" s="1073"/>
      <c r="DB121" s="1073"/>
      <c r="DC121" s="1073"/>
      <c r="DD121" s="1073"/>
      <c r="DE121" s="1073"/>
      <c r="DF121" s="1074"/>
      <c r="DG121" s="971">
        <v>1664625</v>
      </c>
      <c r="DH121" s="972"/>
      <c r="DI121" s="972"/>
      <c r="DJ121" s="972"/>
      <c r="DK121" s="972"/>
      <c r="DL121" s="972">
        <v>2837967</v>
      </c>
      <c r="DM121" s="972"/>
      <c r="DN121" s="972"/>
      <c r="DO121" s="972"/>
      <c r="DP121" s="972"/>
      <c r="DQ121" s="972">
        <v>5134542</v>
      </c>
      <c r="DR121" s="972"/>
      <c r="DS121" s="972"/>
      <c r="DT121" s="972"/>
      <c r="DU121" s="972"/>
      <c r="DV121" s="973">
        <v>1.9</v>
      </c>
      <c r="DW121" s="973"/>
      <c r="DX121" s="973"/>
      <c r="DY121" s="973"/>
      <c r="DZ121" s="974"/>
    </row>
    <row r="122" spans="1:130" s="246" customFormat="1" ht="26.25" customHeight="1" x14ac:dyDescent="0.2">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129</v>
      </c>
      <c r="AB122" s="1011"/>
      <c r="AC122" s="1011"/>
      <c r="AD122" s="1011"/>
      <c r="AE122" s="1012"/>
      <c r="AF122" s="1013" t="s">
        <v>129</v>
      </c>
      <c r="AG122" s="1011"/>
      <c r="AH122" s="1011"/>
      <c r="AI122" s="1011"/>
      <c r="AJ122" s="1012"/>
      <c r="AK122" s="1013" t="s">
        <v>129</v>
      </c>
      <c r="AL122" s="1011"/>
      <c r="AM122" s="1011"/>
      <c r="AN122" s="1011"/>
      <c r="AO122" s="1012"/>
      <c r="AP122" s="1014" t="s">
        <v>387</v>
      </c>
      <c r="AQ122" s="1015"/>
      <c r="AR122" s="1015"/>
      <c r="AS122" s="1015"/>
      <c r="AT122" s="1016"/>
      <c r="AU122" s="1044"/>
      <c r="AV122" s="1045"/>
      <c r="AW122" s="1045"/>
      <c r="AX122" s="1045"/>
      <c r="AY122" s="1046"/>
      <c r="AZ122" s="1026" t="s">
        <v>477</v>
      </c>
      <c r="BA122" s="1017"/>
      <c r="BB122" s="1017"/>
      <c r="BC122" s="1017"/>
      <c r="BD122" s="1017"/>
      <c r="BE122" s="1017"/>
      <c r="BF122" s="1017"/>
      <c r="BG122" s="1017"/>
      <c r="BH122" s="1017"/>
      <c r="BI122" s="1017"/>
      <c r="BJ122" s="1017"/>
      <c r="BK122" s="1017"/>
      <c r="BL122" s="1017"/>
      <c r="BM122" s="1017"/>
      <c r="BN122" s="1017"/>
      <c r="BO122" s="1017"/>
      <c r="BP122" s="1018"/>
      <c r="BQ122" s="1049">
        <v>384047994</v>
      </c>
      <c r="BR122" s="1050"/>
      <c r="BS122" s="1050"/>
      <c r="BT122" s="1050"/>
      <c r="BU122" s="1050"/>
      <c r="BV122" s="1050">
        <v>390684650</v>
      </c>
      <c r="BW122" s="1050"/>
      <c r="BX122" s="1050"/>
      <c r="BY122" s="1050"/>
      <c r="BZ122" s="1050"/>
      <c r="CA122" s="1050">
        <v>384430986</v>
      </c>
      <c r="CB122" s="1050"/>
      <c r="CC122" s="1050"/>
      <c r="CD122" s="1050"/>
      <c r="CE122" s="1050"/>
      <c r="CF122" s="1070">
        <v>142.30000000000001</v>
      </c>
      <c r="CG122" s="1071"/>
      <c r="CH122" s="1071"/>
      <c r="CI122" s="1071"/>
      <c r="CJ122" s="1071"/>
      <c r="CK122" s="1062"/>
      <c r="CL122" s="1063"/>
      <c r="CM122" s="1063"/>
      <c r="CN122" s="1063"/>
      <c r="CO122" s="1064"/>
      <c r="CP122" s="1072" t="s">
        <v>478</v>
      </c>
      <c r="CQ122" s="1073"/>
      <c r="CR122" s="1073"/>
      <c r="CS122" s="1073"/>
      <c r="CT122" s="1073"/>
      <c r="CU122" s="1073"/>
      <c r="CV122" s="1073"/>
      <c r="CW122" s="1073"/>
      <c r="CX122" s="1073"/>
      <c r="CY122" s="1073"/>
      <c r="CZ122" s="1073"/>
      <c r="DA122" s="1073"/>
      <c r="DB122" s="1073"/>
      <c r="DC122" s="1073"/>
      <c r="DD122" s="1073"/>
      <c r="DE122" s="1073"/>
      <c r="DF122" s="1074"/>
      <c r="DG122" s="971">
        <v>3257376</v>
      </c>
      <c r="DH122" s="972"/>
      <c r="DI122" s="972"/>
      <c r="DJ122" s="972"/>
      <c r="DK122" s="972"/>
      <c r="DL122" s="972">
        <v>2887870</v>
      </c>
      <c r="DM122" s="972"/>
      <c r="DN122" s="972"/>
      <c r="DO122" s="972"/>
      <c r="DP122" s="972"/>
      <c r="DQ122" s="972">
        <v>2359282</v>
      </c>
      <c r="DR122" s="972"/>
      <c r="DS122" s="972"/>
      <c r="DT122" s="972"/>
      <c r="DU122" s="972"/>
      <c r="DV122" s="973">
        <v>0.9</v>
      </c>
      <c r="DW122" s="973"/>
      <c r="DX122" s="973"/>
      <c r="DY122" s="973"/>
      <c r="DZ122" s="974"/>
    </row>
    <row r="123" spans="1:130" s="246" customFormat="1" ht="26.25" customHeight="1" x14ac:dyDescent="0.2">
      <c r="A123" s="1111"/>
      <c r="B123" s="998"/>
      <c r="C123" s="968" t="s">
        <v>462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129</v>
      </c>
      <c r="AB123" s="1011"/>
      <c r="AC123" s="1011"/>
      <c r="AD123" s="1011"/>
      <c r="AE123" s="1012"/>
      <c r="AF123" s="1013" t="s">
        <v>129</v>
      </c>
      <c r="AG123" s="1011"/>
      <c r="AH123" s="1011"/>
      <c r="AI123" s="1011"/>
      <c r="AJ123" s="1012"/>
      <c r="AK123" s="1013" t="s">
        <v>129</v>
      </c>
      <c r="AL123" s="1011"/>
      <c r="AM123" s="1011"/>
      <c r="AN123" s="1011"/>
      <c r="AO123" s="1012"/>
      <c r="AP123" s="1014" t="s">
        <v>129</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479</v>
      </c>
      <c r="BP123" s="1058"/>
      <c r="BQ123" s="1117">
        <v>547639176</v>
      </c>
      <c r="BR123" s="1118"/>
      <c r="BS123" s="1118"/>
      <c r="BT123" s="1118"/>
      <c r="BU123" s="1118"/>
      <c r="BV123" s="1118">
        <v>559442650</v>
      </c>
      <c r="BW123" s="1118"/>
      <c r="BX123" s="1118"/>
      <c r="BY123" s="1118"/>
      <c r="BZ123" s="1118"/>
      <c r="CA123" s="1118">
        <v>555884313</v>
      </c>
      <c r="CB123" s="1118"/>
      <c r="CC123" s="1118"/>
      <c r="CD123" s="1118"/>
      <c r="CE123" s="1118"/>
      <c r="CF123" s="1051"/>
      <c r="CG123" s="1052"/>
      <c r="CH123" s="1052"/>
      <c r="CI123" s="1052"/>
      <c r="CJ123" s="1053"/>
      <c r="CK123" s="1062"/>
      <c r="CL123" s="1063"/>
      <c r="CM123" s="1063"/>
      <c r="CN123" s="1063"/>
      <c r="CO123" s="1064"/>
      <c r="CP123" s="1072" t="s">
        <v>480</v>
      </c>
      <c r="CQ123" s="1073"/>
      <c r="CR123" s="1073"/>
      <c r="CS123" s="1073"/>
      <c r="CT123" s="1073"/>
      <c r="CU123" s="1073"/>
      <c r="CV123" s="1073"/>
      <c r="CW123" s="1073"/>
      <c r="CX123" s="1073"/>
      <c r="CY123" s="1073"/>
      <c r="CZ123" s="1073"/>
      <c r="DA123" s="1073"/>
      <c r="DB123" s="1073"/>
      <c r="DC123" s="1073"/>
      <c r="DD123" s="1073"/>
      <c r="DE123" s="1073"/>
      <c r="DF123" s="1074"/>
      <c r="DG123" s="1010">
        <v>2603926</v>
      </c>
      <c r="DH123" s="1011"/>
      <c r="DI123" s="1011"/>
      <c r="DJ123" s="1011"/>
      <c r="DK123" s="1012"/>
      <c r="DL123" s="1013">
        <v>2243271</v>
      </c>
      <c r="DM123" s="1011"/>
      <c r="DN123" s="1011"/>
      <c r="DO123" s="1011"/>
      <c r="DP123" s="1012"/>
      <c r="DQ123" s="1013">
        <v>1867444</v>
      </c>
      <c r="DR123" s="1011"/>
      <c r="DS123" s="1011"/>
      <c r="DT123" s="1011"/>
      <c r="DU123" s="1012"/>
      <c r="DV123" s="1014">
        <v>0.7</v>
      </c>
      <c r="DW123" s="1015"/>
      <c r="DX123" s="1015"/>
      <c r="DY123" s="1015"/>
      <c r="DZ123" s="1016"/>
    </row>
    <row r="124" spans="1:130" s="246" customFormat="1" ht="26.25" customHeight="1" thickBot="1" x14ac:dyDescent="0.25">
      <c r="A124" s="1111"/>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v>8149</v>
      </c>
      <c r="AB124" s="1011"/>
      <c r="AC124" s="1011"/>
      <c r="AD124" s="1011"/>
      <c r="AE124" s="1012"/>
      <c r="AF124" s="1013">
        <v>9972</v>
      </c>
      <c r="AG124" s="1011"/>
      <c r="AH124" s="1011"/>
      <c r="AI124" s="1011"/>
      <c r="AJ124" s="1012"/>
      <c r="AK124" s="1013">
        <v>18700</v>
      </c>
      <c r="AL124" s="1011"/>
      <c r="AM124" s="1011"/>
      <c r="AN124" s="1011"/>
      <c r="AO124" s="1012"/>
      <c r="AP124" s="1014">
        <v>0</v>
      </c>
      <c r="AQ124" s="1015"/>
      <c r="AR124" s="1015"/>
      <c r="AS124" s="1015"/>
      <c r="AT124" s="1016"/>
      <c r="AU124" s="1113" t="s">
        <v>481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5.4</v>
      </c>
      <c r="BR124" s="1080"/>
      <c r="BS124" s="1080"/>
      <c r="BT124" s="1080"/>
      <c r="BU124" s="1080"/>
      <c r="BV124" s="1080">
        <v>15.3</v>
      </c>
      <c r="BW124" s="1080"/>
      <c r="BX124" s="1080"/>
      <c r="BY124" s="1080"/>
      <c r="BZ124" s="1080"/>
      <c r="CA124" s="1080">
        <v>21.2</v>
      </c>
      <c r="CB124" s="1080"/>
      <c r="CC124" s="1080"/>
      <c r="CD124" s="1080"/>
      <c r="CE124" s="1080"/>
      <c r="CF124" s="1081"/>
      <c r="CG124" s="1082"/>
      <c r="CH124" s="1082"/>
      <c r="CI124" s="1082"/>
      <c r="CJ124" s="1083"/>
      <c r="CK124" s="1065"/>
      <c r="CL124" s="1065"/>
      <c r="CM124" s="1065"/>
      <c r="CN124" s="1065"/>
      <c r="CO124" s="1066"/>
      <c r="CP124" s="1072" t="s">
        <v>482</v>
      </c>
      <c r="CQ124" s="1073"/>
      <c r="CR124" s="1073"/>
      <c r="CS124" s="1073"/>
      <c r="CT124" s="1073"/>
      <c r="CU124" s="1073"/>
      <c r="CV124" s="1073"/>
      <c r="CW124" s="1073"/>
      <c r="CX124" s="1073"/>
      <c r="CY124" s="1073"/>
      <c r="CZ124" s="1073"/>
      <c r="DA124" s="1073"/>
      <c r="DB124" s="1073"/>
      <c r="DC124" s="1073"/>
      <c r="DD124" s="1073"/>
      <c r="DE124" s="1073"/>
      <c r="DF124" s="1074"/>
      <c r="DG124" s="1057">
        <v>381570</v>
      </c>
      <c r="DH124" s="1036"/>
      <c r="DI124" s="1036"/>
      <c r="DJ124" s="1036"/>
      <c r="DK124" s="1037"/>
      <c r="DL124" s="1035">
        <v>520722</v>
      </c>
      <c r="DM124" s="1036"/>
      <c r="DN124" s="1036"/>
      <c r="DO124" s="1036"/>
      <c r="DP124" s="1037"/>
      <c r="DQ124" s="1035">
        <v>694347</v>
      </c>
      <c r="DR124" s="1036"/>
      <c r="DS124" s="1036"/>
      <c r="DT124" s="1036"/>
      <c r="DU124" s="1037"/>
      <c r="DV124" s="1038">
        <v>0.3</v>
      </c>
      <c r="DW124" s="1039"/>
      <c r="DX124" s="1039"/>
      <c r="DY124" s="1039"/>
      <c r="DZ124" s="1040"/>
    </row>
    <row r="125" spans="1:130" s="246" customFormat="1" ht="26.25" customHeight="1" x14ac:dyDescent="0.2">
      <c r="A125" s="1111"/>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129</v>
      </c>
      <c r="AB125" s="1011"/>
      <c r="AC125" s="1011"/>
      <c r="AD125" s="1011"/>
      <c r="AE125" s="1012"/>
      <c r="AF125" s="1013" t="s">
        <v>418</v>
      </c>
      <c r="AG125" s="1011"/>
      <c r="AH125" s="1011"/>
      <c r="AI125" s="1011"/>
      <c r="AJ125" s="1012"/>
      <c r="AK125" s="1013" t="s">
        <v>418</v>
      </c>
      <c r="AL125" s="1011"/>
      <c r="AM125" s="1011"/>
      <c r="AN125" s="1011"/>
      <c r="AO125" s="1012"/>
      <c r="AP125" s="1014" t="s">
        <v>129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483</v>
      </c>
      <c r="CL125" s="1060"/>
      <c r="CM125" s="1060"/>
      <c r="CN125" s="1060"/>
      <c r="CO125" s="1061"/>
      <c r="CP125" s="992" t="s">
        <v>484</v>
      </c>
      <c r="CQ125" s="941"/>
      <c r="CR125" s="941"/>
      <c r="CS125" s="941"/>
      <c r="CT125" s="941"/>
      <c r="CU125" s="941"/>
      <c r="CV125" s="941"/>
      <c r="CW125" s="941"/>
      <c r="CX125" s="941"/>
      <c r="CY125" s="941"/>
      <c r="CZ125" s="941"/>
      <c r="DA125" s="941"/>
      <c r="DB125" s="941"/>
      <c r="DC125" s="941"/>
      <c r="DD125" s="941"/>
      <c r="DE125" s="941"/>
      <c r="DF125" s="942"/>
      <c r="DG125" s="978" t="s">
        <v>129</v>
      </c>
      <c r="DH125" s="979"/>
      <c r="DI125" s="979"/>
      <c r="DJ125" s="979"/>
      <c r="DK125" s="979"/>
      <c r="DL125" s="979" t="s">
        <v>418</v>
      </c>
      <c r="DM125" s="979"/>
      <c r="DN125" s="979"/>
      <c r="DO125" s="979"/>
      <c r="DP125" s="979"/>
      <c r="DQ125" s="979" t="s">
        <v>129</v>
      </c>
      <c r="DR125" s="979"/>
      <c r="DS125" s="979"/>
      <c r="DT125" s="979"/>
      <c r="DU125" s="979"/>
      <c r="DV125" s="980" t="s">
        <v>129</v>
      </c>
      <c r="DW125" s="980"/>
      <c r="DX125" s="980"/>
      <c r="DY125" s="980"/>
      <c r="DZ125" s="981"/>
    </row>
    <row r="126" spans="1:130" s="246" customFormat="1" ht="26.25" customHeight="1" thickBot="1" x14ac:dyDescent="0.25">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129</v>
      </c>
      <c r="AB126" s="1011"/>
      <c r="AC126" s="1011"/>
      <c r="AD126" s="1011"/>
      <c r="AE126" s="1012"/>
      <c r="AF126" s="1013" t="s">
        <v>129</v>
      </c>
      <c r="AG126" s="1011"/>
      <c r="AH126" s="1011"/>
      <c r="AI126" s="1011"/>
      <c r="AJ126" s="1012"/>
      <c r="AK126" s="1013" t="s">
        <v>129</v>
      </c>
      <c r="AL126" s="1011"/>
      <c r="AM126" s="1011"/>
      <c r="AN126" s="1011"/>
      <c r="AO126" s="1012"/>
      <c r="AP126" s="1014" t="s">
        <v>129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485</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129</v>
      </c>
      <c r="DM126" s="972"/>
      <c r="DN126" s="972"/>
      <c r="DO126" s="972"/>
      <c r="DP126" s="972"/>
      <c r="DQ126" s="972" t="s">
        <v>418</v>
      </c>
      <c r="DR126" s="972"/>
      <c r="DS126" s="972"/>
      <c r="DT126" s="972"/>
      <c r="DU126" s="972"/>
      <c r="DV126" s="973" t="s">
        <v>129</v>
      </c>
      <c r="DW126" s="973"/>
      <c r="DX126" s="973"/>
      <c r="DY126" s="973"/>
      <c r="DZ126" s="974"/>
    </row>
    <row r="127" spans="1:130" s="246" customFormat="1" ht="26.25" customHeight="1" x14ac:dyDescent="0.2">
      <c r="A127" s="1112"/>
      <c r="B127" s="1000"/>
      <c r="C127" s="1054" t="s">
        <v>486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8634</v>
      </c>
      <c r="AB127" s="1011"/>
      <c r="AC127" s="1011"/>
      <c r="AD127" s="1011"/>
      <c r="AE127" s="1012"/>
      <c r="AF127" s="1013">
        <v>7887</v>
      </c>
      <c r="AG127" s="1011"/>
      <c r="AH127" s="1011"/>
      <c r="AI127" s="1011"/>
      <c r="AJ127" s="1012"/>
      <c r="AK127" s="1013">
        <v>8671</v>
      </c>
      <c r="AL127" s="1011"/>
      <c r="AM127" s="1011"/>
      <c r="AN127" s="1011"/>
      <c r="AO127" s="1012"/>
      <c r="AP127" s="1014">
        <v>0</v>
      </c>
      <c r="AQ127" s="1015"/>
      <c r="AR127" s="1015"/>
      <c r="AS127" s="1015"/>
      <c r="AT127" s="1016"/>
      <c r="AU127" s="282"/>
      <c r="AV127" s="282"/>
      <c r="AW127" s="282"/>
      <c r="AX127" s="1084" t="s">
        <v>487</v>
      </c>
      <c r="AY127" s="1085"/>
      <c r="AZ127" s="1085"/>
      <c r="BA127" s="1085"/>
      <c r="BB127" s="1085"/>
      <c r="BC127" s="1085"/>
      <c r="BD127" s="1085"/>
      <c r="BE127" s="1086"/>
      <c r="BF127" s="1087" t="s">
        <v>488</v>
      </c>
      <c r="BG127" s="1085"/>
      <c r="BH127" s="1085"/>
      <c r="BI127" s="1085"/>
      <c r="BJ127" s="1085"/>
      <c r="BK127" s="1085"/>
      <c r="BL127" s="1086"/>
      <c r="BM127" s="1087" t="s">
        <v>489</v>
      </c>
      <c r="BN127" s="1085"/>
      <c r="BO127" s="1085"/>
      <c r="BP127" s="1085"/>
      <c r="BQ127" s="1085"/>
      <c r="BR127" s="1085"/>
      <c r="BS127" s="1086"/>
      <c r="BT127" s="1087" t="s">
        <v>490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491</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129</v>
      </c>
      <c r="DM127" s="972"/>
      <c r="DN127" s="972"/>
      <c r="DO127" s="972"/>
      <c r="DP127" s="972"/>
      <c r="DQ127" s="972" t="s">
        <v>129</v>
      </c>
      <c r="DR127" s="972"/>
      <c r="DS127" s="972"/>
      <c r="DT127" s="972"/>
      <c r="DU127" s="972"/>
      <c r="DV127" s="973" t="s">
        <v>129</v>
      </c>
      <c r="DW127" s="973"/>
      <c r="DX127" s="973"/>
      <c r="DY127" s="973"/>
      <c r="DZ127" s="974"/>
    </row>
    <row r="128" spans="1:130" s="246" customFormat="1" ht="26.25" customHeight="1" thickBot="1" x14ac:dyDescent="0.25">
      <c r="A128" s="1095" t="s">
        <v>492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493</v>
      </c>
      <c r="X128" s="1097"/>
      <c r="Y128" s="1097"/>
      <c r="Z128" s="1098"/>
      <c r="AA128" s="1099">
        <v>12563409</v>
      </c>
      <c r="AB128" s="1100"/>
      <c r="AC128" s="1100"/>
      <c r="AD128" s="1100"/>
      <c r="AE128" s="1101"/>
      <c r="AF128" s="1102">
        <v>12202882</v>
      </c>
      <c r="AG128" s="1100"/>
      <c r="AH128" s="1100"/>
      <c r="AI128" s="1100"/>
      <c r="AJ128" s="1101"/>
      <c r="AK128" s="1102">
        <v>13742812</v>
      </c>
      <c r="AL128" s="1100"/>
      <c r="AM128" s="1100"/>
      <c r="AN128" s="1100"/>
      <c r="AO128" s="1101"/>
      <c r="AP128" s="1103"/>
      <c r="AQ128" s="1104"/>
      <c r="AR128" s="1104"/>
      <c r="AS128" s="1104"/>
      <c r="AT128" s="1105"/>
      <c r="AU128" s="282"/>
      <c r="AV128" s="282"/>
      <c r="AW128" s="282"/>
      <c r="AX128" s="940" t="s">
        <v>494</v>
      </c>
      <c r="AY128" s="941"/>
      <c r="AZ128" s="941"/>
      <c r="BA128" s="941"/>
      <c r="BB128" s="941"/>
      <c r="BC128" s="941"/>
      <c r="BD128" s="941"/>
      <c r="BE128" s="942"/>
      <c r="BF128" s="1106" t="s">
        <v>418</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495</v>
      </c>
      <c r="CQ128" s="1089"/>
      <c r="CR128" s="1089"/>
      <c r="CS128" s="1089"/>
      <c r="CT128" s="1089"/>
      <c r="CU128" s="1089"/>
      <c r="CV128" s="1089"/>
      <c r="CW128" s="1089"/>
      <c r="CX128" s="1089"/>
      <c r="CY128" s="1089"/>
      <c r="CZ128" s="1089"/>
      <c r="DA128" s="1089"/>
      <c r="DB128" s="1089"/>
      <c r="DC128" s="1089"/>
      <c r="DD128" s="1089"/>
      <c r="DE128" s="1089"/>
      <c r="DF128" s="1090"/>
      <c r="DG128" s="1091">
        <v>715644</v>
      </c>
      <c r="DH128" s="1092"/>
      <c r="DI128" s="1092"/>
      <c r="DJ128" s="1092"/>
      <c r="DK128" s="1092"/>
      <c r="DL128" s="1092">
        <v>636926</v>
      </c>
      <c r="DM128" s="1092"/>
      <c r="DN128" s="1092"/>
      <c r="DO128" s="1092"/>
      <c r="DP128" s="1092"/>
      <c r="DQ128" s="1092">
        <v>530208</v>
      </c>
      <c r="DR128" s="1092"/>
      <c r="DS128" s="1092"/>
      <c r="DT128" s="1092"/>
      <c r="DU128" s="1092"/>
      <c r="DV128" s="1093">
        <v>0.2</v>
      </c>
      <c r="DW128" s="1093"/>
      <c r="DX128" s="1093"/>
      <c r="DY128" s="1093"/>
      <c r="DZ128" s="1094"/>
    </row>
    <row r="129" spans="1:131" s="246" customFormat="1" ht="26.25" customHeight="1" x14ac:dyDescent="0.2">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496</v>
      </c>
      <c r="X129" s="1126"/>
      <c r="Y129" s="1126"/>
      <c r="Z129" s="1127"/>
      <c r="AA129" s="1010">
        <v>255313065</v>
      </c>
      <c r="AB129" s="1011"/>
      <c r="AC129" s="1011"/>
      <c r="AD129" s="1011"/>
      <c r="AE129" s="1012"/>
      <c r="AF129" s="1013">
        <v>295599050</v>
      </c>
      <c r="AG129" s="1011"/>
      <c r="AH129" s="1011"/>
      <c r="AI129" s="1011"/>
      <c r="AJ129" s="1012"/>
      <c r="AK129" s="1013">
        <v>299298216</v>
      </c>
      <c r="AL129" s="1011"/>
      <c r="AM129" s="1011"/>
      <c r="AN129" s="1011"/>
      <c r="AO129" s="1012"/>
      <c r="AP129" s="1128"/>
      <c r="AQ129" s="1129"/>
      <c r="AR129" s="1129"/>
      <c r="AS129" s="1129"/>
      <c r="AT129" s="1130"/>
      <c r="AU129" s="284"/>
      <c r="AV129" s="284"/>
      <c r="AW129" s="284"/>
      <c r="AX129" s="1119" t="s">
        <v>497</v>
      </c>
      <c r="AY129" s="1002"/>
      <c r="AZ129" s="1002"/>
      <c r="BA129" s="1002"/>
      <c r="BB129" s="1002"/>
      <c r="BC129" s="1002"/>
      <c r="BD129" s="1002"/>
      <c r="BE129" s="1003"/>
      <c r="BF129" s="1120" t="s">
        <v>129</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498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499</v>
      </c>
      <c r="X130" s="1126"/>
      <c r="Y130" s="1126"/>
      <c r="Z130" s="1127"/>
      <c r="AA130" s="1010">
        <v>29572750</v>
      </c>
      <c r="AB130" s="1011"/>
      <c r="AC130" s="1011"/>
      <c r="AD130" s="1011"/>
      <c r="AE130" s="1012"/>
      <c r="AF130" s="1013">
        <v>29568389</v>
      </c>
      <c r="AG130" s="1011"/>
      <c r="AH130" s="1011"/>
      <c r="AI130" s="1011"/>
      <c r="AJ130" s="1012"/>
      <c r="AK130" s="1013">
        <v>29050269</v>
      </c>
      <c r="AL130" s="1011"/>
      <c r="AM130" s="1011"/>
      <c r="AN130" s="1011"/>
      <c r="AO130" s="1012"/>
      <c r="AP130" s="1128"/>
      <c r="AQ130" s="1129"/>
      <c r="AR130" s="1129"/>
      <c r="AS130" s="1129"/>
      <c r="AT130" s="1130"/>
      <c r="AU130" s="284"/>
      <c r="AV130" s="284"/>
      <c r="AW130" s="284"/>
      <c r="AX130" s="1119" t="s">
        <v>500</v>
      </c>
      <c r="AY130" s="1002"/>
      <c r="AZ130" s="1002"/>
      <c r="BA130" s="1002"/>
      <c r="BB130" s="1002"/>
      <c r="BC130" s="1002"/>
      <c r="BD130" s="1002"/>
      <c r="BE130" s="1003"/>
      <c r="BF130" s="1156">
        <v>5.0999999999999996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501</v>
      </c>
      <c r="X131" s="1164"/>
      <c r="Y131" s="1164"/>
      <c r="Z131" s="1165"/>
      <c r="AA131" s="1057">
        <v>225740315</v>
      </c>
      <c r="AB131" s="1036"/>
      <c r="AC131" s="1036"/>
      <c r="AD131" s="1036"/>
      <c r="AE131" s="1037"/>
      <c r="AF131" s="1035">
        <v>266030661</v>
      </c>
      <c r="AG131" s="1036"/>
      <c r="AH131" s="1036"/>
      <c r="AI131" s="1036"/>
      <c r="AJ131" s="1037"/>
      <c r="AK131" s="1035">
        <v>270247947</v>
      </c>
      <c r="AL131" s="1036"/>
      <c r="AM131" s="1036"/>
      <c r="AN131" s="1036"/>
      <c r="AO131" s="1037"/>
      <c r="AP131" s="1166"/>
      <c r="AQ131" s="1167"/>
      <c r="AR131" s="1167"/>
      <c r="AS131" s="1167"/>
      <c r="AT131" s="1168"/>
      <c r="AU131" s="284"/>
      <c r="AV131" s="284"/>
      <c r="AW131" s="284"/>
      <c r="AX131" s="1138" t="s">
        <v>502</v>
      </c>
      <c r="AY131" s="1089"/>
      <c r="AZ131" s="1089"/>
      <c r="BA131" s="1089"/>
      <c r="BB131" s="1089"/>
      <c r="BC131" s="1089"/>
      <c r="BD131" s="1089"/>
      <c r="BE131" s="1090"/>
      <c r="BF131" s="1139">
        <v>21.2</v>
      </c>
      <c r="BG131" s="1140"/>
      <c r="BH131" s="1140"/>
      <c r="BI131" s="1140"/>
      <c r="BJ131" s="1140"/>
      <c r="BK131" s="1140"/>
      <c r="BL131" s="1141"/>
      <c r="BM131" s="1139">
        <v>400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503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504</v>
      </c>
      <c r="W132" s="1149"/>
      <c r="X132" s="1149"/>
      <c r="Y132" s="1149"/>
      <c r="Z132" s="1150"/>
      <c r="AA132" s="1151">
        <v>5.3391061320000004</v>
      </c>
      <c r="AB132" s="1152"/>
      <c r="AC132" s="1152"/>
      <c r="AD132" s="1152"/>
      <c r="AE132" s="1153"/>
      <c r="AF132" s="1154">
        <v>5.0159741000000002</v>
      </c>
      <c r="AG132" s="1152"/>
      <c r="AH132" s="1152"/>
      <c r="AI132" s="1152"/>
      <c r="AJ132" s="1153"/>
      <c r="AK132" s="1154">
        <v>4.9928342299999997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505</v>
      </c>
      <c r="W133" s="1132"/>
      <c r="X133" s="1132"/>
      <c r="Y133" s="1132"/>
      <c r="Z133" s="1133"/>
      <c r="AA133" s="1134">
        <v>5</v>
      </c>
      <c r="AB133" s="1135"/>
      <c r="AC133" s="1135"/>
      <c r="AD133" s="1135"/>
      <c r="AE133" s="1136"/>
      <c r="AF133" s="1134">
        <v>5.0999999999999996</v>
      </c>
      <c r="AG133" s="1135"/>
      <c r="AH133" s="1135"/>
      <c r="AI133" s="1135"/>
      <c r="AJ133" s="1136"/>
      <c r="AK133" s="1134">
        <v>5.0999999999999996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fYUuJbLwnRVYKl1sx+G/FUTrsICJtNsAmfnpr3JekevNCIexAjt1lGKEIDx8sHGR/SC6LqTtn1n5Pd4AzLOY0A==" saltValue="mrgbrzsf9fKEfZQ1MK+a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2"/>
  <cols>
    <col min="1" max="120" width="2.81640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506</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8RvRyx0i9jpvVI2ftRGbkq9rRR9dy8SkzrXOfENrTfXMJHB96V+1wkok9z0IsLvXyFQ9PZLPB3/zJrrgEvV32Q==" saltValue="ZUYlobkfWmhoT700cTB0lg=="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RzIdHaNKHa4tI1oczn/FWw2e2NaITzKRoKxPXgRInGtqBsVSgHrgI2RCkEkyhKf1Xss6vh/uVS7I3vyHgtCCA==" saltValue="Q/4jBYohMwgGwiQmVF1qh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509</v>
      </c>
      <c r="AP7" s="303"/>
      <c r="AQ7" s="304" t="s">
        <v>510</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511</v>
      </c>
      <c r="AQ8" s="310" t="s">
        <v>512</v>
      </c>
      <c r="AR8" s="311" t="s">
        <v>513</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514</v>
      </c>
      <c r="AL9" s="1175"/>
      <c r="AM9" s="1175"/>
      <c r="AN9" s="1176"/>
      <c r="AO9" s="312">
        <v>123020973</v>
      </c>
      <c r="AP9" s="312">
        <v>94468</v>
      </c>
      <c r="AQ9" s="313">
        <v>103123</v>
      </c>
      <c r="AR9" s="314">
        <v>-8.4</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515</v>
      </c>
      <c r="AL10" s="1175"/>
      <c r="AM10" s="1175"/>
      <c r="AN10" s="1176"/>
      <c r="AO10" s="315">
        <v>1215995</v>
      </c>
      <c r="AP10" s="315">
        <v>934</v>
      </c>
      <c r="AQ10" s="316">
        <v>1485</v>
      </c>
      <c r="AR10" s="317">
        <v>-37.1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516</v>
      </c>
      <c r="AL11" s="1175"/>
      <c r="AM11" s="1175"/>
      <c r="AN11" s="1176"/>
      <c r="AO11" s="315" t="s">
        <v>517</v>
      </c>
      <c r="AP11" s="315" t="s">
        <v>517</v>
      </c>
      <c r="AQ11" s="316">
        <v>130</v>
      </c>
      <c r="AR11" s="317" t="s">
        <v>517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v>1161096</v>
      </c>
      <c r="AP12" s="315">
        <v>892</v>
      </c>
      <c r="AQ12" s="316">
        <v>1206</v>
      </c>
      <c r="AR12" s="317">
        <v>-26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t="s">
        <v>517</v>
      </c>
      <c r="AP13" s="315" t="s">
        <v>517</v>
      </c>
      <c r="AQ13" s="316">
        <v>5</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v>2041544</v>
      </c>
      <c r="AP14" s="315">
        <v>1568</v>
      </c>
      <c r="AQ14" s="316">
        <v>1897</v>
      </c>
      <c r="AR14" s="317">
        <v>-17.3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v>942286</v>
      </c>
      <c r="AP15" s="315">
        <v>724</v>
      </c>
      <c r="AQ15" s="316">
        <v>1181</v>
      </c>
      <c r="AR15" s="317">
        <v>-38.700000000000003</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-8340410</v>
      </c>
      <c r="AP16" s="315">
        <v>-6405</v>
      </c>
      <c r="AQ16" s="316">
        <v>-7816</v>
      </c>
      <c r="AR16" s="317">
        <v>-18.100000000000001</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120041484</v>
      </c>
      <c r="AP17" s="315">
        <v>92180</v>
      </c>
      <c r="AQ17" s="316">
        <v>101211</v>
      </c>
      <c r="AR17" s="317">
        <v>-8.9</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9.75</v>
      </c>
      <c r="AP21" s="328">
        <v>10.74</v>
      </c>
      <c r="AQ21" s="329">
        <v>-0.99</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102</v>
      </c>
      <c r="AP22" s="333">
        <v>99.9</v>
      </c>
      <c r="AQ22" s="334">
        <v>2.1</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509</v>
      </c>
      <c r="AP30" s="303"/>
      <c r="AQ30" s="304" t="s">
        <v>510</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511</v>
      </c>
      <c r="AQ31" s="310" t="s">
        <v>512</v>
      </c>
      <c r="AR31" s="311" t="s">
        <v>513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47553865</v>
      </c>
      <c r="AP32" s="342">
        <v>36517</v>
      </c>
      <c r="AQ32" s="343">
        <v>32293</v>
      </c>
      <c r="AR32" s="344">
        <v>13.1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t="s">
        <v>517</v>
      </c>
      <c r="AP33" s="342" t="s">
        <v>517</v>
      </c>
      <c r="AQ33" s="343">
        <v>2903</v>
      </c>
      <c r="AR33" s="344"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534</v>
      </c>
      <c r="AL34" s="1186"/>
      <c r="AM34" s="1186"/>
      <c r="AN34" s="1187"/>
      <c r="AO34" s="342">
        <v>3333333</v>
      </c>
      <c r="AP34" s="342">
        <v>2560</v>
      </c>
      <c r="AQ34" s="343">
        <v>20757</v>
      </c>
      <c r="AR34" s="344">
        <v>-87.7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535</v>
      </c>
      <c r="AL35" s="1186"/>
      <c r="AM35" s="1186"/>
      <c r="AN35" s="1187"/>
      <c r="AO35" s="342">
        <v>5032592</v>
      </c>
      <c r="AP35" s="342">
        <v>3865</v>
      </c>
      <c r="AQ35" s="343">
        <v>11103</v>
      </c>
      <c r="AR35" s="344">
        <v>-65.2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536</v>
      </c>
      <c r="AL36" s="1186"/>
      <c r="AM36" s="1186"/>
      <c r="AN36" s="1187"/>
      <c r="AO36" s="342" t="s">
        <v>517</v>
      </c>
      <c r="AP36" s="342" t="s">
        <v>517</v>
      </c>
      <c r="AQ36" s="343">
        <v>186</v>
      </c>
      <c r="AR36" s="344" t="s">
        <v>517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537</v>
      </c>
      <c r="AL37" s="1186"/>
      <c r="AM37" s="1186"/>
      <c r="AN37" s="1187"/>
      <c r="AO37" s="342">
        <v>366323</v>
      </c>
      <c r="AP37" s="342">
        <v>281</v>
      </c>
      <c r="AQ37" s="343">
        <v>1195</v>
      </c>
      <c r="AR37" s="344">
        <v>-76.5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538</v>
      </c>
      <c r="AL38" s="1189"/>
      <c r="AM38" s="1189"/>
      <c r="AN38" s="1190"/>
      <c r="AO38" s="345" t="s">
        <v>517</v>
      </c>
      <c r="AP38" s="345" t="s">
        <v>517</v>
      </c>
      <c r="AQ38" s="346">
        <v>0</v>
      </c>
      <c r="AR38" s="334" t="s">
        <v>517</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539</v>
      </c>
      <c r="AL39" s="1189"/>
      <c r="AM39" s="1189"/>
      <c r="AN39" s="1190"/>
      <c r="AO39" s="342">
        <v>-13742812</v>
      </c>
      <c r="AP39" s="342">
        <v>-10553</v>
      </c>
      <c r="AQ39" s="343">
        <v>-17395</v>
      </c>
      <c r="AR39" s="344">
        <v>-39.299999999999997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540</v>
      </c>
      <c r="AL40" s="1186"/>
      <c r="AM40" s="1186"/>
      <c r="AN40" s="1187"/>
      <c r="AO40" s="342">
        <v>-29050269</v>
      </c>
      <c r="AP40" s="342">
        <v>-22308</v>
      </c>
      <c r="AQ40" s="343">
        <v>-33490</v>
      </c>
      <c r="AR40" s="344">
        <v>-33.4</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13493032</v>
      </c>
      <c r="AP41" s="342">
        <v>10361</v>
      </c>
      <c r="AQ41" s="343">
        <v>17551</v>
      </c>
      <c r="AR41" s="344">
        <v>-41</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509</v>
      </c>
      <c r="AN49" s="1182" t="s">
        <v>544</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545</v>
      </c>
      <c r="AO50" s="359" t="s">
        <v>546</v>
      </c>
      <c r="AP50" s="360" t="s">
        <v>547</v>
      </c>
      <c r="AQ50" s="361" t="s">
        <v>548</v>
      </c>
      <c r="AR50" s="362" t="s">
        <v>549</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73100297</v>
      </c>
      <c r="AN51" s="364">
        <v>57976</v>
      </c>
      <c r="AO51" s="365">
        <v>12.9</v>
      </c>
      <c r="AP51" s="366">
        <v>53572</v>
      </c>
      <c r="AQ51" s="367">
        <v>5.4</v>
      </c>
      <c r="AR51" s="368">
        <v>7.5</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34941377</v>
      </c>
      <c r="AN52" s="372">
        <v>27712</v>
      </c>
      <c r="AO52" s="373">
        <v>5.3</v>
      </c>
      <c r="AP52" s="374">
        <v>25259</v>
      </c>
      <c r="AQ52" s="375">
        <v>11.8</v>
      </c>
      <c r="AR52" s="376">
        <v>-6.5</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64463925</v>
      </c>
      <c r="AN53" s="364">
        <v>50740</v>
      </c>
      <c r="AO53" s="365">
        <v>-12.5</v>
      </c>
      <c r="AP53" s="366">
        <v>51898</v>
      </c>
      <c r="AQ53" s="367">
        <v>-3.1</v>
      </c>
      <c r="AR53" s="368">
        <v>-9.4</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39083241</v>
      </c>
      <c r="AN54" s="372">
        <v>30763</v>
      </c>
      <c r="AO54" s="373">
        <v>11</v>
      </c>
      <c r="AP54" s="374">
        <v>25986</v>
      </c>
      <c r="AQ54" s="375">
        <v>2.9</v>
      </c>
      <c r="AR54" s="376">
        <v>8.1</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60312027</v>
      </c>
      <c r="AN55" s="364">
        <v>47067</v>
      </c>
      <c r="AO55" s="365">
        <v>-7.2</v>
      </c>
      <c r="AP55" s="366">
        <v>51684</v>
      </c>
      <c r="AQ55" s="367">
        <v>-0.4</v>
      </c>
      <c r="AR55" s="368">
        <v>-6.8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43063911</v>
      </c>
      <c r="AN56" s="372">
        <v>33607</v>
      </c>
      <c r="AO56" s="373">
        <v>9.1999999999999993</v>
      </c>
      <c r="AP56" s="374">
        <v>26671</v>
      </c>
      <c r="AQ56" s="375">
        <v>2.6</v>
      </c>
      <c r="AR56" s="376">
        <v>6.6</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78913628</v>
      </c>
      <c r="AN57" s="364">
        <v>61078</v>
      </c>
      <c r="AO57" s="365">
        <v>29.8</v>
      </c>
      <c r="AP57" s="366">
        <v>52897</v>
      </c>
      <c r="AQ57" s="367">
        <v>2.2999999999999998</v>
      </c>
      <c r="AR57" s="368">
        <v>27.5</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62018160</v>
      </c>
      <c r="AN58" s="372">
        <v>48001</v>
      </c>
      <c r="AO58" s="373">
        <v>42.8</v>
      </c>
      <c r="AP58" s="374">
        <v>27013</v>
      </c>
      <c r="AQ58" s="375">
        <v>1.3</v>
      </c>
      <c r="AR58" s="376">
        <v>41.5</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81713124</v>
      </c>
      <c r="AN59" s="364">
        <v>62747</v>
      </c>
      <c r="AO59" s="365">
        <v>2.7</v>
      </c>
      <c r="AP59" s="366">
        <v>54945</v>
      </c>
      <c r="AQ59" s="367">
        <v>3.9</v>
      </c>
      <c r="AR59" s="368">
        <v>-1.2</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48334789</v>
      </c>
      <c r="AN60" s="372">
        <v>37116</v>
      </c>
      <c r="AO60" s="373">
        <v>-22.7</v>
      </c>
      <c r="AP60" s="374">
        <v>29293</v>
      </c>
      <c r="AQ60" s="375">
        <v>8.4</v>
      </c>
      <c r="AR60" s="376">
        <v>-31.1</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71700600</v>
      </c>
      <c r="AN61" s="379">
        <v>55922</v>
      </c>
      <c r="AO61" s="380">
        <v>5.0999999999999996</v>
      </c>
      <c r="AP61" s="381">
        <v>52999</v>
      </c>
      <c r="AQ61" s="382">
        <v>1.6</v>
      </c>
      <c r="AR61" s="368">
        <v>3.5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45488296</v>
      </c>
      <c r="AN62" s="372">
        <v>35440</v>
      </c>
      <c r="AO62" s="373">
        <v>9.1</v>
      </c>
      <c r="AP62" s="374">
        <v>26844</v>
      </c>
      <c r="AQ62" s="375">
        <v>5.4</v>
      </c>
      <c r="AR62" s="376">
        <v>3.7</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Z4Rkc4MjEfx5IGJs/X7ENjiBM2djTVn6bIvS2KNv1yKlKEEd0/EpWP4499tOu3AftUv35nh1WYJLVNx0nUaE7w==" saltValue="L+PrEYT85Jxin0+CFdPw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rXTWcTTf0dzpgarTWfCcjX/oRYJkqHbhuqv6yQYeZfNqgoQLGBuMDIMaDA4C5aPXCEgrm3Bts+ZNYm5B32oWw==" saltValue="373PHU9gOuDQl1d4HfXE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CAI7K0MG8NrOg63V90R25tMORKXxfKGGUGF+beOdYpmOhGvOEhkVR306etrXYhYhQGhEbJ2GABr11vtApAQtg==" saltValue="JOoxas83EkCG5pGIn8oD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94" t="s">
        <v>3</v>
      </c>
      <c r="D47" s="1194"/>
      <c r="E47" s="1195"/>
      <c r="F47" s="11">
        <v>7.61</v>
      </c>
      <c r="G47" s="12">
        <v>7.57</v>
      </c>
      <c r="H47" s="12">
        <v>7.44</v>
      </c>
      <c r="I47" s="12">
        <v>6.42</v>
      </c>
      <c r="J47" s="13">
        <v>7.61</v>
      </c>
    </row>
    <row r="48" spans="2:10" ht="57.75" customHeight="1" x14ac:dyDescent="0.2">
      <c r="B48" s="14"/>
      <c r="C48" s="1196" t="s">
        <v>4</v>
      </c>
      <c r="D48" s="1196"/>
      <c r="E48" s="1197"/>
      <c r="F48" s="15">
        <v>2.34</v>
      </c>
      <c r="G48" s="16">
        <v>1.98</v>
      </c>
      <c r="H48" s="16">
        <v>0.93</v>
      </c>
      <c r="I48" s="16">
        <v>1.28</v>
      </c>
      <c r="J48" s="17">
        <v>0.49</v>
      </c>
    </row>
    <row r="49" spans="2:10" ht="57.75" customHeight="1" thickBot="1" x14ac:dyDescent="0.25">
      <c r="B49" s="18"/>
      <c r="C49" s="1198" t="s">
        <v>5</v>
      </c>
      <c r="D49" s="1198"/>
      <c r="E49" s="1199"/>
      <c r="F49" s="19">
        <v>0.13</v>
      </c>
      <c r="G49" s="20" t="s">
        <v>565</v>
      </c>
      <c r="H49" s="20" t="s">
        <v>566</v>
      </c>
      <c r="I49" s="20">
        <v>0.47</v>
      </c>
      <c r="J49" s="21">
        <v>0.49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MBWeTdsFxEOadGpt2U71zsxg/PfYWU24tZ1GopbvKi1kp5nuZAbI1iJcMZ5Wjl9aOVuTTfAJ0oOpC1lNTmMog==" saltValue="AfqsBk304eVExu1XVdoy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早水　健児(911847)</cp:lastModifiedBy>
  <dcterms:modified xsi:type="dcterms:W3CDTF">2020-10-07T08:30:27Z</dcterms:modified>
</cp:coreProperties>
</file>