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120" yWindow="-120" windowWidth="2073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8" i="12" l="1"/>
  <c r="AA7" i="12"/>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4" i="10"/>
  <c r="C35" i="10" l="1"/>
  <c r="C36" i="10" s="1"/>
  <c r="C37" i="10" s="1"/>
  <c r="C38"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AM35" i="10" s="1"/>
  <c r="AM36" i="10" s="1"/>
  <c r="AM37" i="10" s="1"/>
  <c r="BE34" i="10" l="1"/>
  <c r="BE35" i="10" s="1"/>
  <c r="BE36" i="10" s="1"/>
  <c r="BE37" i="10" s="1"/>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<sst xmlns="http://schemas.openxmlformats.org/spreadsheetml/2006/main" count="1173" uniqueCount="628">
  <si>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</si>
  <si>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</si>
  <si>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</si>
  <si>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</si>
  <si>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</si>
  <si>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</si>
  <si>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</si>
  <si>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</si>
  <si>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</si>
  <si>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</si>
  <si>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</si>
  <si>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</si>
  <si>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</si>
  <si>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</si>
  <si>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</si>
  <si>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</si>
  <si>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</si>
  <si>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</si>
  <si>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</si>
  <si>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</si>
  <si>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</si>
  <si>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</si>
  <si>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</si>
  <si>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</si>
  <si>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</si>
  <si>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</si>
  <si>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</si>
  <si>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</si>
  <si>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</si>
  <si>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</si>
  <si>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</si>
  <si>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</si>
  <si>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</si>
  <si>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</si>
  <si>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</si>
  <si>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</si>
  <si>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</si>
  <si>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</si>
  <si>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</si>
  <si>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</si>
  <si>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</si>
  <si>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</si>
  <si>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</si>
  <si>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</si>
  <si>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</si>
  <si>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</si>
  <si>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</si>
  <si>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</si>
  <si>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</si>
  <si>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</si>
  <si>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</si>
  <si>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</si>
  <si>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</si>
  <si>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</si>
  <si>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</si>
  <si>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</si>
  <si>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</si>
  <si>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</si>
  <si>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</si>
  <si>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</si>
  <si>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</si>
  <si>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</si>
  <si>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</si>
  <si>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</si>
  <si>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</si>
  <si>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</si>
  <si>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</si>
  <si>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</si>
  <si>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</si>
  <si>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</si>
  <si>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</si>
  <si>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</si>
  <si>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</si>
  <si>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</si>
  <si>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</si>
  <si>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</si>
  <si>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</si>
  <si>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</si>
  <si>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</si>
  <si>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</si>
  <si>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</si>
  <si>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</si>
  <si>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</si>
  <si>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</si>
  <si>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</si>
  <si>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</si>
  <si>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</si>
  <si>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</si>
  <si>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</si>
  <si>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</si>
  <si>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</si>
  <si>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</si>
  <si>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</si>
  <si>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</si>
  <si>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</si>
  <si>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</si>
  <si>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</si>
  <si>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</si>
  <si>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</si>
  <si>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</si>
  <si>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</si>
  <si>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</si>
  <si>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</si>
  <si>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</si>
  <si>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</si>
  <si>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</si>
  <si>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</si>
  <si>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</si>
  <si>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</si>
  <si>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</si>
  <si>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</si>
  <si>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</si>
  <si>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</si>
  <si>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</si>
  <si>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</si>
  <si>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</si>
  <si>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</si>
  <si>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</si>
  <si>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</si>
  <si>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</si>
  <si>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</si>
  <si>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</si>
  <si>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</si>
  <si>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</si>
  <si>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</si>
  <si>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</si>
  <si>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</si>
  <si>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</si>
  <si>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</si>
  <si>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</si>
  <si>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</si>
  <si>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</si>
  <si>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</si>
  <si>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</si>
  <si>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</si>
  <si>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</si>
  <si>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</si>
  <si>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</si>
  <si>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</si>
  <si>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</si>
  <si>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</si>
  <si>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</si>
  <si>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</si>
  <si>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</si>
  <si>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</si>
  <si>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</si>
  <si>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</si>
  <si>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</si>
  <si>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</si>
  <si>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</si>
  <si>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</si>
  <si>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</si>
  <si>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</si>
  <si>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</si>
  <si>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</si>
  <si>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</si>
  <si>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</si>
  <si>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</si>
  <si>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</si>
  <si>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</si>
  <si>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</si>
  <si>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</si>
  <si>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</si>
  <si>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</si>
  <si>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</si>
  <si>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</si>
  <si>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</si>
  <si>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</si>
  <si>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</si>
  <si>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</si>
  <si>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</si>
  <si>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</si>
  <si>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</si>
  <si>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</si>
  <si>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</si>
  <si>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</si>
  <si>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</si>
  <si>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</si>
  <si>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</si>
  <si>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</si>
  <si>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</si>
  <si>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</si>
  <si>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</si>
  <si>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</si>
  <si>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</si>
  <si>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</si>
  <si>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</si>
  <si>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</si>
  <si>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</si>
  <si>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</si>
  <si>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</si>
  <si>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</si>
  <si>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</si>
  <si>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</si>
  <si>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</si>
  <si>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</si>
  <si>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</si>
  <si>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</si>
  <si>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</si>
  <si>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</si>
  <si>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</si>
  <si>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</si>
  <si>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</si>
  <si>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</si>
  <si>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</si>
  <si>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</si>
  <si>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</si>
  <si>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</si>
  <si>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</si>
  <si>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</si>
  <si>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</si>
  <si>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</si>
  <si>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京都府京都市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</si>
  <si>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</si>
  <si>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</si>
  <si>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</si>
  <si>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</si>
  <si>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</si>
  <si>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</si>
  <si>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</si>
  <si>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</si>
  <si>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</si>
  <si>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</si>
  <si>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</si>
  <si>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</si>
  <si>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</si>
  <si>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</si>
  <si>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</si>
  <si>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</si>
  <si>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</si>
  <si>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</si>
  <si>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</si>
  <si>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</si>
  <si>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</si>
  <si>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</si>
  <si>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</si>
  <si>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</si>
  <si>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</si>
  <si>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</si>
  <si>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</si>
  <si>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</si>
  <si>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</si>
  <si>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</si>
  <si>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</si>
  <si>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</si>
  <si>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</si>
  <si>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</si>
  <si>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</si>
  <si>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</si>
  <si>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</si>
  <si>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</si>
  <si>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</si>
  <si>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</si>
  <si>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</si>
  <si>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</si>
  <si>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</si>
  <si>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</si>
  <si>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</si>
  <si>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</si>
  <si>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</si>
  <si>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</si>
  <si>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</si>
  <si>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</si>
  <si>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</si>
  <si>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</si>
  <si>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</si>
  <si>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</si>
  <si>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</si>
  <si>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</si>
  <si>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</si>
  <si>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</si>
  <si>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</si>
  <si>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</si>
  <si>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</si>
  <si>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</si>
  <si>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</si>
  <si>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</si>
  <si>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</si>
  <si>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</si>
  <si>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</si>
  <si>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</si>
  <si>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</si>
  <si>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</si>
  <si>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</si>
  <si>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</si>
  <si>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</si>
  <si>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</si>
  <si>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</si>
  <si>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</si>
  <si>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</si>
  <si>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</si>
  <si>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</si>
  <si>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</si>
  <si>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</si>
  <si>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</si>
  <si>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</si>
  <si>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</si>
  <si>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</si>
  <si>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</si>
  <si>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</si>
  <si>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</si>
  <si>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</si>
  <si>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</si>
  <si>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</si>
  <si>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</si>
  <si>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</si>
  <si>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</si>
  <si>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</si>
  <si>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</si>
  <si>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</si>
  <si>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</si>
  <si>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</si>
  <si>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</si>
  <si>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</si>
  <si>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</si>
  <si>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</si>
  <si>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</si>
  <si>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</si>
  <si>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</si>
  <si>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</si>
  <si>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</si>
  <si>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</si>
  <si>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</si>
  <si>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</si>
  <si>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</si>
  <si>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</si>
  <si>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</si>
  <si>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</si>
  <si>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</si>
  <si>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</si>
  <si>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</si>
  <si>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</si>
  <si>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</si>
  <si>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</si>
  <si>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</si>
  <si>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</si>
  <si>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</si>
  <si>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</si>
  <si>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</si>
  <si>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</si>
  <si>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</si>
  <si>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</si>
  <si>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</si>
  <si>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</si>
  <si>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</si>
  <si>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</si>
  <si>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</si>
  <si>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</si>
  <si>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</si>
  <si>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</si>
  <si>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</si>
  <si>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</si>
  <si>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</si>
  <si>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</si>
  <si>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</si>
  <si>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</si>
  <si>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</si>
  <si>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</si>
  <si>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</si>
  <si>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</si>
  <si>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</si>
  <si>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</si>
  <si>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</si>
  <si>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京都府京都市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</si>
  <si>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</si>
  <si>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</si>
  <si>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</si>
  <si>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</si>
  <si>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</si>
  <si>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</si>
  <si>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</si>
  <si>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</si>
  <si>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</si>
  <si>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</si>
  <si>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</si>
  <si>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</si>
  <si>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</si>
  <si>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</si>
  <si>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</si>
  <si>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</si>
  <si>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</si>
  <si>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</si>
  <si>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</si>
  <si>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</si>
  <si>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</si>
  <si>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</si>
  <si>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</si>
  <si>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</si>
  <si>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</si>
  <si>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</si>
  <si>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</si>
  <si>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</si>
  <si>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</si>
  <si>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</si>
  <si>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</si>
  <si>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</si>
  <si>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</si>
  <si>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</si>
  <si>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</si>
  <si>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</si>
  <si>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</si>
  <si>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京都市水道事業特別会計</t>
    <phoneticPr fontId="5"/>
  </si>
  <si>
    <t>京都市公共下水道事業特別会計</t>
    <phoneticPr fontId="5"/>
  </si>
  <si>
    <t>京都市高速鉄道事業特別会計</t>
    <phoneticPr fontId="5"/>
  </si>
  <si>
    <t>京都市中央卸売市場第二市場・と畜場特別会計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</si>
  <si>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</si>
  <si>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</si>
  <si>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</si>
  <si>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</si>
  <si>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</si>
  <si>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</si>
  <si>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</si>
  <si>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</si>
  <si>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</si>
  <si>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</si>
  <si>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</si>
  <si>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</si>
  <si>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</si>
  <si>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</si>
  <si>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</si>
  <si>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</si>
  <si>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</si>
  <si>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</si>
  <si>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</si>
  <si>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</si>
  <si>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</si>
  <si>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</si>
  <si>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</si>
  <si>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</si>
  <si>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</si>
  <si>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</si>
  <si>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</si>
  <si>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</si>
  <si>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</si>
  <si>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</si>
  <si>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</si>
  <si>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</si>
  <si>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</si>
  <si>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</si>
  <si>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</si>
  <si>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</si>
  <si>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</si>
  <si>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</si>
  <si>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</si>
  <si>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</si>
  <si>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</si>
  <si>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</si>
  <si>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</si>
  <si>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</si>
  <si>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</si>
  <si>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</si>
  <si>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</si>
  <si>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</si>
  <si>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</si>
  <si>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</si>
  <si>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</si>
  <si>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</si>
  <si>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</si>
  <si>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</si>
  <si>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</si>
  <si>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</si>
  <si>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</si>
  <si>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</si>
  <si>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</si>
  <si>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</si>
  <si>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</si>
  <si>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</si>
  <si>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</si>
  <si>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</si>
  <si>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</si>
  <si>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</si>
  <si>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</si>
  <si>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</si>
  <si>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</si>
  <si>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</si>
  <si>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</si>
  <si>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</si>
  <si>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</si>
  <si>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</si>
  <si>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</si>
  <si>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</si>
  <si>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</si>
  <si>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</si>
  <si>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</si>
  <si>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</si>
  <si>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</si>
  <si>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</si>
  <si>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</si>
  <si>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</si>
  <si>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</si>
  <si>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</si>
  <si>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</si>
  <si>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</si>
  <si>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</si>
  <si>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</si>
  <si>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</si>
  <si>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</si>
  <si>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</si>
  <si>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</si>
  <si>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</si>
  <si>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</si>
  <si>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</si>
  <si>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</si>
  <si>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</si>
  <si>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</si>
  <si>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</si>
  <si>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</si>
  <si>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</si>
  <si>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</si>
  <si>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</si>
  <si>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</si>
  <si>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</si>
  <si>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</si>
  <si>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</si>
  <si>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</si>
  <si>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</si>
  <si>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</si>
  <si>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</si>
  <si>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</si>
  <si>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</si>
  <si>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</si>
  <si>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</si>
  <si>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</si>
  <si>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</si>
  <si>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</si>
  <si>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</si>
  <si>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</si>
  <si>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</si>
  <si>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</si>
  <si>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</si>
  <si>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</si>
  <si>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</si>
  <si>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</si>
  <si>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</si>
  <si>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</si>
  <si>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</si>
  <si>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</si>
  <si>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</si>
  <si>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</si>
  <si>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</si>
  <si>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</si>
  <si>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</si>
  <si>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</si>
  <si>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</si>
  <si>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</si>
  <si>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0.71</t>
  </si>
  <si>
    <t>▲ 0.11</t>
  </si>
  <si>
    <t>▲ 1.07</t>
  </si>
  <si>
    <t>▲ 0.00</t>
  </si>
  <si>
    <t>京都市水道事業特別会計</t>
  </si>
  <si>
    <t>京都市公共下水道事業特別会計</t>
  </si>
  <si>
    <t>京都市自動車運送事業特別会計</t>
  </si>
  <si>
    <t>京都市介護保険事業特別会計</t>
  </si>
  <si>
    <t>京都市国民健康保険事業特別会計</t>
  </si>
  <si>
    <t>▲ 0.08</t>
  </si>
  <si>
    <t>京都市中央卸売市場第一市場特別会計</t>
  </si>
  <si>
    <t>京都市後期高齢者医療特別会計</t>
  </si>
  <si>
    <t>一般会計</t>
  </si>
  <si>
    <t>その他会計（赤字）</t>
  </si>
  <si>
    <t>▲ 1.09</t>
  </si>
  <si>
    <t>その他会計（黒字）</t>
  </si>
  <si>
    <t>H25末</t>
    <phoneticPr fontId="5"/>
  </si>
  <si>
    <t>H26末</t>
    <phoneticPr fontId="5"/>
  </si>
  <si>
    <t>H27末</t>
    <phoneticPr fontId="5"/>
  </si>
  <si>
    <t>H28末</t>
    <phoneticPr fontId="5"/>
  </si>
  <si>
    <t>H29末</t>
    <phoneticPr fontId="5"/>
  </si>
  <si>
    <t>-</t>
    <phoneticPr fontId="2"/>
  </si>
  <si>
    <t>－</t>
    <phoneticPr fontId="2"/>
  </si>
  <si>
    <t>公益財団法人 京都市環境保全活動推進協会</t>
    <rPh sb="0" eb="2">
      <t>コウエキ</t>
    </rPh>
    <rPh sb="12" eb="14">
      <t>ホゼン</t>
    </rPh>
    <rPh sb="14" eb="16">
      <t>カツドウ</t>
    </rPh>
    <rPh sb="16" eb="18">
      <t>スイシン</t>
    </rPh>
    <phoneticPr fontId="5"/>
  </si>
  <si>
    <t>京都市土地開発公社</t>
  </si>
  <si>
    <t>公益財団法人 京都市国際交流協会</t>
  </si>
  <si>
    <t>公益財団法人 大学コンソーシアム京都</t>
  </si>
  <si>
    <t>公益財団法人 京都市埋蔵文化財研究所</t>
  </si>
  <si>
    <t>公益財団法人 京都市男女共同参画推進協会</t>
  </si>
  <si>
    <t>公益財団法人 京都市音楽芸術文化振興財団</t>
  </si>
  <si>
    <t>公益財団法人 京都市芸術文化協会</t>
  </si>
  <si>
    <t>公益財団法人 京都市森林文化協会</t>
  </si>
  <si>
    <t>公益財団法人 きょうと京北ふるさと公社</t>
  </si>
  <si>
    <t>公益財団法人 京都伝統産業交流センター</t>
  </si>
  <si>
    <t>公益財団法人 京都高度技術研究所</t>
  </si>
  <si>
    <t>株式会社 京都産業振興センター</t>
  </si>
  <si>
    <t>公益財団法人 京都市健康づくり協会</t>
  </si>
  <si>
    <t>社会福祉法人 京都福祉サービス協会</t>
  </si>
  <si>
    <t>公益財団法人 京都市ユースサービス協会</t>
  </si>
  <si>
    <t>京都市住宅供給公社</t>
  </si>
  <si>
    <t>公益財団法人 京都市景観・まちづくりセンター</t>
  </si>
  <si>
    <t>京都御池地下街株式会社</t>
  </si>
  <si>
    <t>京都醍醐センター株式会社</t>
  </si>
  <si>
    <t>一般財団法人 京都市都市整備公社</t>
  </si>
  <si>
    <t>公益財団法人 京都市都市緑化協会</t>
  </si>
  <si>
    <t>京都シティ開発株式会社</t>
  </si>
  <si>
    <t>一般財団法人 京都市防災協会</t>
  </si>
  <si>
    <t>京都地下鉄整備株式会社</t>
  </si>
  <si>
    <t>一般財団法人 京都市上下水道サービス協会</t>
  </si>
  <si>
    <t>公益財団法人 京都市生涯学習振興財団</t>
  </si>
  <si>
    <t>○</t>
    <phoneticPr fontId="2"/>
  </si>
  <si>
    <t>－</t>
  </si>
  <si>
    <t>－</t>
    <phoneticPr fontId="2"/>
  </si>
  <si>
    <t>公益財団法人 京都市スポーツ協会</t>
    <phoneticPr fontId="2"/>
  </si>
  <si>
    <t>澱川右岸水防事務組合</t>
  </si>
  <si>
    <t>桂川・小畑川水防事務組合</t>
  </si>
  <si>
    <t>淀川・木津川水防事務組合</t>
  </si>
  <si>
    <t>京都府後期高齢者医療広域連合</t>
  </si>
  <si>
    <t>関西広域連合</t>
  </si>
  <si>
    <t>京都市駐車場事業特別会計</t>
  </si>
  <si>
    <t>京都市高速鉄道事業特別会計</t>
  </si>
  <si>
    <t>京都市中央卸売市場第二市場・と畜場特別会計</t>
  </si>
  <si>
    <t>京都市農業集落排水事業特別会計</t>
  </si>
  <si>
    <t>京都市土地区画整理事業特別会計</t>
  </si>
  <si>
    <t>法適用企業</t>
  </si>
  <si>
    <t>法非適用企業</t>
  </si>
  <si>
    <t>市庁舎整備基金</t>
    <rPh sb="0" eb="3">
      <t>シチョウシャ</t>
    </rPh>
    <rPh sb="3" eb="5">
      <t>セイビ</t>
    </rPh>
    <rPh sb="5" eb="7">
      <t>キキン</t>
    </rPh>
    <phoneticPr fontId="2"/>
  </si>
  <si>
    <t>市営住宅基金</t>
    <rPh sb="0" eb="2">
      <t>シエイ</t>
    </rPh>
    <rPh sb="2" eb="4">
      <t>ジュウタク</t>
    </rPh>
    <rPh sb="4" eb="6">
      <t>キキン</t>
    </rPh>
    <phoneticPr fontId="2"/>
  </si>
  <si>
    <t>新住宅市街地開発事業基金</t>
    <rPh sb="0" eb="3">
      <t>シンジュウタク</t>
    </rPh>
    <rPh sb="3" eb="6">
      <t>シガイチ</t>
    </rPh>
    <rPh sb="6" eb="8">
      <t>カイハツ</t>
    </rPh>
    <rPh sb="8" eb="10">
      <t>ジギョウ</t>
    </rPh>
    <rPh sb="10" eb="12">
      <t>キキン</t>
    </rPh>
    <phoneticPr fontId="2"/>
  </si>
  <si>
    <t>文化観光資源保護基金</t>
    <rPh sb="0" eb="2">
      <t>ブンカ</t>
    </rPh>
    <rPh sb="2" eb="4">
      <t>カンコウ</t>
    </rPh>
    <rPh sb="4" eb="6">
      <t>シゲン</t>
    </rPh>
    <rPh sb="6" eb="8">
      <t>ホゴ</t>
    </rPh>
    <rPh sb="8" eb="10">
      <t>キキン</t>
    </rPh>
    <phoneticPr fontId="2"/>
  </si>
  <si>
    <t>文化芸術振興基金</t>
    <rPh sb="0" eb="2">
      <t>ブンカ</t>
    </rPh>
    <rPh sb="2" eb="4">
      <t>ゲイジュツ</t>
    </rPh>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</si>
  <si>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</si>
  <si>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</si>
  <si>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</si>
  <si>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だけでなく，有形固定資産減価償却率も上回っており，今後，公共施設の老朽化改修等の必要性がますます高まっていくことを踏まえると将来負担比率は，類似団体との乖離がさらに広がっていく可能性がある。
　このため，引き続き，歳入・歳出両面において行財政改革を進めることで，財政の健全化を図りつつ，計画的な設備更新，公共施設の集約化など，適切な保有資産のマネジメントについても，合わせて進めることで，持続可能な財政運営を目指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</si>
  <si>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</si>
  <si>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</si>
  <si>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</si>
  <si>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</si>
  <si>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</si>
  <si>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</si>
  <si>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発行した地下鉄事業への経営健全化出資債，退職手当債，行政改革推進債など地方交付税措置のない特例的な市債の償還に伴う大きな負担や公債償還基金の取崩しにより，類似団体より実質公債費比率が高くなっている。また，これらの市債残高が多額に上ることが，将来負担比率を押し上げる要因となっている。
　これまで，「はばたけ未来へ！京プラン」に基づき，投資規模と市債発行額を適切にコントロールしており，臨時財政対策債を除く実質市債残高は年々，減少している。引き続き，こうした取組を着実に進め，比率の改善に努めていく。
　※　平成29及び30年度は教職員給与費移管に伴う税源移譲により，標準財政規模が大幅に拡大したため，全ての政令市において，数値が大きく改善している。</t>
    <rPh sb="61" eb="62">
      <t>オオ</t>
    </rPh>
    <rPh sb="261" eb="262">
      <t>オヨ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</si>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</sst>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7" fillId="0" borderId="41"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D0AE-4F3F-8A75-2C0A4EB6F7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41717</c:v>
                </c:pt>
                <c:pt idx="1">
                  <c:v>46647</c:v>
                </c:pt>
                <c:pt idx="2">
                  <c:v>41979</c:v>
                </c:pt>
                <c:pt idx="3">
                  <c:v>43344</c:v>
                </c:pt>
                <c:pt idx="4">
                  <c:v>57549</c:v>
                </c:pt>
              </c:numCache>
            </c:numRef>
          </c:val>
          <c:smooth val="0"/>
          <c:extLst>
            <c:ext xmlns:c16="http://schemas.microsoft.com/office/drawing/2014/chart" uri="{C3380CC4-5D6E-409C-BE32-E72D297353CC}">
              <c16:uniqueId val="{00000001-D0AE-4F3F-8A75-2C0A4EB6F7F9}"/>
            </c:ext>
          </c:extLst>
        </c:ser>
        <c:dLbls>
          <c:showLegendKey val="0"/>
          <c:showVal val="0"/>
          <c:showCatName val="0"/>
          <c:showSerName val="0"/>
          <c:showPercent val="0"/>
          <c:showBubbleSize val="0"/>
        </c:dLbls>
        <c:marker val="1"/>
        <c:smooth val="0"/>
        <c:axId val="125529088"/>
        <c:axId val="125535360"/>
      </c:lineChart>
      <c:catAx>
        <c:axId val="12552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35360"/>
        <c:crosses val="autoZero"/>
        <c:auto val="1"/>
        <c:lblAlgn val="ctr"/>
        <c:lblOffset val="100"/>
        <c:tickLblSkip val="1"/>
        <c:tickMarkSkip val="1"/>
        <c:noMultiLvlLbl val="0"/>
      </c:catAx>
      <c:valAx>
        <c:axId val="1255353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2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0.6</c:v>
                </c:pt>
                <c:pt idx="1">
                  <c:v>0.54</c:v>
                </c:pt>
                <c:pt idx="2">
                  <c:v>0.14000000000000001</c:v>
                </c:pt>
                <c:pt idx="3">
                  <c:v>0.09</c:v>
                </c:pt>
                <c:pt idx="4">
                  <c:v>0.09</c:v>
                </c:pt>
              </c:numCache>
            </c:numRef>
          </c:val>
          <c:extLst>
            <c:ext xmlns:c16="http://schemas.microsoft.com/office/drawing/2014/chart" uri="{C3380CC4-5D6E-409C-BE32-E72D297353CC}">
              <c16:uniqueId val="{00000000-EAF3-491F-93CD-F0EF659E76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0.14000000000000001</c:v>
                </c:pt>
                <c:pt idx="1">
                  <c:v>0.39</c:v>
                </c:pt>
                <c:pt idx="2">
                  <c:v>0</c:v>
                </c:pt>
                <c:pt idx="3">
                  <c:v>0.33</c:v>
                </c:pt>
                <c:pt idx="4">
                  <c:v>0.89</c:v>
                </c:pt>
              </c:numCache>
            </c:numRef>
          </c:val>
          <c:extLst>
            <c:ext xmlns:c16="http://schemas.microsoft.com/office/drawing/2014/chart" uri="{C3380CC4-5D6E-409C-BE32-E72D297353CC}">
              <c16:uniqueId val="{00000001-EAF3-491F-93CD-F0EF659E7678}"/>
            </c:ext>
          </c:extLst>
        </c:ser>
        <c:dLbls>
          <c:showLegendKey val="0"/>
          <c:showVal val="0"/>
          <c:showCatName val="0"/>
          <c:showSerName val="0"/>
          <c:showPercent val="0"/>
          <c:showBubbleSize val="0"/>
        </c:dLbls>
        <c:gapWidth val="250"/>
        <c:overlap val="100"/>
        <c:axId val="132367488"/>
        <c:axId val="13236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-0.71</c:v>
                </c:pt>
                <c:pt idx="1">
                  <c:v>-0.11</c:v>
                </c:pt>
                <c:pt idx="2">
                  <c:v>-1.07</c:v>
                </c:pt>
                <c:pt idx="3">
                  <c:v>0.18</c:v>
                </c:pt>
                <c:pt idx="4">
                  <c:v>0</c:v>
                </c:pt>
              </c:numCache>
            </c:numRef>
          </c:val>
          <c:smooth val="0"/>
          <c:extLst>
            <c:ext xmlns:c16="http://schemas.microsoft.com/office/drawing/2014/chart" uri="{C3380CC4-5D6E-409C-BE32-E72D297353CC}">
              <c16:uniqueId val="{00000002-EAF3-491F-93CD-F0EF659E7678}"/>
            </c:ext>
          </c:extLst>
        </c:ser>
        <c:dLbls>
          <c:showLegendKey val="0"/>
          <c:showVal val="0"/>
          <c:showCatName val="0"/>
          <c:showSerName val="0"/>
          <c:showPercent val="0"/>
          <c:showBubbleSize val="0"/>
        </c:dLbls>
        <c:marker val="1"/>
        <c:smooth val="0"/>
        <c:axId val="132367488"/>
        <c:axId val="132369408"/>
      </c:lineChart>
      <c:catAx>
        <c:axId val="1323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369408"/>
        <c:crosses val="autoZero"/>
        <c:auto val="1"/>
        <c:lblAlgn val="ctr"/>
        <c:lblOffset val="100"/>
        <c:tickLblSkip val="1"/>
        <c:tickMarkSkip val="1"/>
        <c:noMultiLvlLbl val="0"/>
      </c:catAx>
      <c:valAx>
        <c:axId val="13236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0.06</c:v>
                </c:pt>
                <c:pt idx="4">
                  <c:v>#N/A</c:v>
                </c:pt>
                <c:pt idx="5">
                  <c:v>0.05</c:v>
                </c:pt>
                <c:pt idx="6">
                  <c:v>#N/A</c:v>
                </c:pt>
                <c:pt idx="7">
                  <c:v>0.04</c:v>
                </c:pt>
                <c:pt idx="8">
                  <c:v>#N/A</c:v>
                </c:pt>
                <c:pt idx="9">
                  <c:v>0</c:v>
                </c:pt>
              </c:numCache>
            </c:numRef>
          </c:val>
          <c:extLst>
            <c:ext xmlns:c16="http://schemas.microsoft.com/office/drawing/2014/chart" uri="{C3380CC4-5D6E-409C-BE32-E72D297353CC}">
              <c16:uniqueId val="{00000000-DDEF-4886-8510-8C680749BD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1.0900000000000001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EF-4886-8510-8C680749BD8C}"/>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c:v>
                </c:pt>
                <c:pt idx="2">
                  <c:v>#N/A</c:v>
                </c:pt>
                <c:pt idx="3">
                  <c:v>0.54</c:v>
                </c:pt>
                <c:pt idx="4">
                  <c:v>#N/A</c:v>
                </c:pt>
                <c:pt idx="5">
                  <c:v>0.13</c:v>
                </c:pt>
                <c:pt idx="6">
                  <c:v>#N/A</c:v>
                </c:pt>
                <c:pt idx="7">
                  <c:v>0.08</c:v>
                </c:pt>
                <c:pt idx="8">
                  <c:v>#N/A</c:v>
                </c:pt>
                <c:pt idx="9">
                  <c:v>0.08</c:v>
                </c:pt>
              </c:numCache>
            </c:numRef>
          </c:val>
          <c:extLst>
            <c:ext xmlns:c16="http://schemas.microsoft.com/office/drawing/2014/chart" uri="{C3380CC4-5D6E-409C-BE32-E72D297353CC}">
              <c16:uniqueId val="{00000002-DDEF-4886-8510-8C680749BD8C}"/>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0.14000000000000001</c:v>
                </c:pt>
                <c:pt idx="4">
                  <c:v>#N/A</c:v>
                </c:pt>
                <c:pt idx="5">
                  <c:v>0.2</c:v>
                </c:pt>
                <c:pt idx="6">
                  <c:v>#N/A</c:v>
                </c:pt>
                <c:pt idx="7">
                  <c:v>0.17</c:v>
                </c:pt>
                <c:pt idx="8">
                  <c:v>#N/A</c:v>
                </c:pt>
                <c:pt idx="9">
                  <c:v>0.18</c:v>
                </c:pt>
              </c:numCache>
            </c:numRef>
          </c:val>
          <c:extLst>
            <c:ext xmlns:c16="http://schemas.microsoft.com/office/drawing/2014/chart" uri="{C3380CC4-5D6E-409C-BE32-E72D297353CC}">
              <c16:uniqueId val="{00000003-DDEF-4886-8510-8C680749BD8C}"/>
            </c:ext>
          </c:extLst>
        </c:ser>
        <c:ser>
          <c:idx val="4"/>
          <c:order val="4"/>
          <c:tx>
            <c:strRef>
              <c:f>データシート!$A$31</c:f>
              <c:strCache>
                <c:ptCount val="1"/>
                <c:pt idx="0">
                  <c:v>京都市中央卸売市場第一市場特別会計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0.28999999999999998</c:v>
                </c:pt>
                <c:pt idx="4">
                  <c:v>#N/A</c:v>
                </c:pt>
                <c:pt idx="5">
                  <c:v>0.28000000000000003</c:v>
                </c:pt>
                <c:pt idx="6">
                  <c:v>#N/A</c:v>
                </c:pt>
                <c:pt idx="7">
                  <c:v>0.24</c:v>
                </c:pt>
                <c:pt idx="8">
                  <c:v>#N/A</c:v>
                </c:pt>
                <c:pt idx="9">
                  <c:v>0.24</c:v>
                </c:pt>
              </c:numCache>
            </c:numRef>
          </c:val>
          <c:extLst>
            <c:ext xmlns:c16="http://schemas.microsoft.com/office/drawing/2014/chart" uri="{C3380CC4-5D6E-409C-BE32-E72D297353CC}">
              <c16:uniqueId val="{00000004-DDEF-4886-8510-8C680749BD8C}"/>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0.08</c:v>
                </c:pt>
                <c:pt idx="3">
                  <c:v>#N/A</c:v>
                </c:pt>
                <c:pt idx="4">
                  <c:v>#N/A</c:v>
                </c:pt>
                <c:pt idx="5">
                  <c:v>0.45</c:v>
                </c:pt>
                <c:pt idx="6">
                  <c:v>#N/A</c:v>
                </c:pt>
                <c:pt idx="7">
                  <c:v>1.32</c:v>
                </c:pt>
                <c:pt idx="8">
                  <c:v>#N/A</c:v>
                </c:pt>
                <c:pt idx="9">
                  <c:v>0.3</c:v>
                </c:pt>
              </c:numCache>
            </c:numRef>
          </c:val>
          <c:extLst>
            <c:ext xmlns:c16="http://schemas.microsoft.com/office/drawing/2014/chart" uri="{C3380CC4-5D6E-409C-BE32-E72D297353CC}">
              <c16:uniqueId val="{00000005-DDEF-4886-8510-8C680749BD8C}"/>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0.21</c:v>
                </c:pt>
                <c:pt idx="4">
                  <c:v>#N/A</c:v>
                </c:pt>
                <c:pt idx="5">
                  <c:v>0.51</c:v>
                </c:pt>
                <c:pt idx="6">
                  <c:v>#N/A</c:v>
                </c:pt>
                <c:pt idx="7">
                  <c:v>1.04</c:v>
                </c:pt>
                <c:pt idx="8">
                  <c:v>#N/A</c:v>
                </c:pt>
                <c:pt idx="9">
                  <c:v>0.48</c:v>
                </c:pt>
              </c:numCache>
            </c:numRef>
          </c:val>
          <c:extLst>
            <c:ext xmlns:c16="http://schemas.microsoft.com/office/drawing/2014/chart" uri="{C3380CC4-5D6E-409C-BE32-E72D297353CC}">
              <c16:uniqueId val="{00000006-DDEF-4886-8510-8C680749BD8C}"/>
            </c:ext>
          </c:extLst>
        </c:ser>
        <c:ser>
          <c:idx val="7"/>
          <c:order val="7"/>
          <c:tx>
            <c:strRef>
              <c:f>データシート!$A$34</c:f>
              <c:strCache>
                <c:ptCount val="1"/>
                <c:pt idx="0">
                  <c:v>京都市自動車運送事業特別会計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0.21</c:v>
                </c:pt>
                <c:pt idx="2">
                  <c:v>#N/A</c:v>
                </c:pt>
                <c:pt idx="3">
                  <c:v>0.84</c:v>
                </c:pt>
                <c:pt idx="4">
                  <c:v>#N/A</c:v>
                </c:pt>
                <c:pt idx="5">
                  <c:v>1.19</c:v>
                </c:pt>
                <c:pt idx="6">
                  <c:v>#N/A</c:v>
                </c:pt>
                <c:pt idx="7">
                  <c:v>0.84</c:v>
                </c:pt>
                <c:pt idx="8">
                  <c:v>#N/A</c:v>
                </c:pt>
                <c:pt idx="9">
                  <c:v>1.39</c:v>
                </c:pt>
              </c:numCache>
            </c:numRef>
          </c:val>
          <c:extLst>
            <c:ext xmlns:c16="http://schemas.microsoft.com/office/drawing/2014/chart" uri="{C3380CC4-5D6E-409C-BE32-E72D297353CC}">
              <c16:uniqueId val="{00000007-DDEF-4886-8510-8C680749BD8C}"/>
            </c:ext>
          </c:extLst>
        </c:ser>
        <c:ser>
          <c:idx val="8"/>
          <c:order val="8"/>
          <c:tx>
            <c:strRef>
              <c:f>データシート!$A$35</c:f>
              <c:strCache>
                <c:ptCount val="1"/>
                <c:pt idx="0">
                  <c:v>京都市公共下水道事業特別会計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5.91</c:v>
                </c:pt>
                <c:pt idx="2">
                  <c:v>#N/A</c:v>
                </c:pt>
                <c:pt idx="3">
                  <c:v>4.8499999999999996</c:v>
                </c:pt>
                <c:pt idx="4">
                  <c:v>#N/A</c:v>
                </c:pt>
                <c:pt idx="5">
                  <c:v>5.26</c:v>
                </c:pt>
                <c:pt idx="6">
                  <c:v>#N/A</c:v>
                </c:pt>
                <c:pt idx="7">
                  <c:v>4.08</c:v>
                </c:pt>
                <c:pt idx="8">
                  <c:v>#N/A</c:v>
                </c:pt>
                <c:pt idx="9">
                  <c:v>2.04</c:v>
                </c:pt>
              </c:numCache>
            </c:numRef>
          </c:val>
          <c:extLst>
            <c:ext xmlns:c16="http://schemas.microsoft.com/office/drawing/2014/chart" uri="{C3380CC4-5D6E-409C-BE32-E72D297353CC}">
              <c16:uniqueId val="{00000008-DDEF-4886-8510-8C680749BD8C}"/>
            </c:ext>
          </c:extLst>
        </c:ser>
        <c:ser>
          <c:idx val="9"/>
          <c:order val="9"/>
          <c:tx>
            <c:strRef>
              <c:f>データシート!$A$36</c:f>
              <c:strCache>
                <c:ptCount val="1"/>
                <c:pt idx="0">
                  <c:v>京都市水道事業特別会計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3.06</c:v>
                </c:pt>
                <c:pt idx="2">
                  <c:v>#N/A</c:v>
                </c:pt>
                <c:pt idx="3">
                  <c:v>3.24</c:v>
                </c:pt>
                <c:pt idx="4">
                  <c:v>#N/A</c:v>
                </c:pt>
                <c:pt idx="5">
                  <c:v>3.89</c:v>
                </c:pt>
                <c:pt idx="6">
                  <c:v>#N/A</c:v>
                </c:pt>
                <c:pt idx="7">
                  <c:v>2.66</c:v>
                </c:pt>
                <c:pt idx="8">
                  <c:v>#N/A</c:v>
                </c:pt>
                <c:pt idx="9">
                  <c:v>2.2200000000000002</c:v>
                </c:pt>
              </c:numCache>
            </c:numRef>
          </c:val>
          <c:extLst>
            <c:ext xmlns:c16="http://schemas.microsoft.com/office/drawing/2014/chart" uri="{C3380CC4-5D6E-409C-BE32-E72D297353CC}">
              <c16:uniqueId val="{00000009-DDEF-4886-8510-8C680749BD8C}"/>
            </c:ext>
          </c:extLst>
        </c:ser>
        <c:dLbls>
          <c:showLegendKey val="0"/>
          <c:showVal val="0"/>
          <c:showCatName val="0"/>
          <c:showSerName val="0"/>
          <c:showPercent val="0"/>
          <c:showBubbleSize val="0"/>
        </c:dLbls>
        <c:gapWidth val="150"/>
        <c:overlap val="100"/>
        <c:axId val="124357248"/>
        <c:axId val="124363136"/>
      </c:barChart>
      <c:catAx>
        <c:axId val="1243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63136"/>
        <c:crosses val="autoZero"/>
        <c:auto val="1"/>
        <c:lblAlgn val="ctr"/>
        <c:lblOffset val="100"/>
        <c:tickLblSkip val="1"/>
        <c:tickMarkSkip val="1"/>
        <c:noMultiLvlLbl val="0"/>
      </c:catAx>
      <c:valAx>
        <c:axId val="12436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57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83985</c:v>
                </c:pt>
                <c:pt idx="5">
                  <c:v>84203</c:v>
                </c:pt>
                <c:pt idx="8">
                  <c:v>83472</c:v>
                </c:pt>
                <c:pt idx="11">
                  <c:v>87722</c:v>
                </c:pt>
                <c:pt idx="14">
                  <c:v>84128</c:v>
                </c:pt>
              </c:numCache>
            </c:numRef>
          </c:val>
          <c:extLst>
            <c:ext xmlns:c16="http://schemas.microsoft.com/office/drawing/2014/chart" uri="{C3380CC4-5D6E-409C-BE32-E72D297353CC}">
              <c16:uniqueId val="{00000000-8C22-469D-99D0-46D88B5A8D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1-8C22-469D-99D0-46D88B5A8D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922</c:v>
                </c:pt>
                <c:pt idx="3">
                  <c:v>922</c:v>
                </c:pt>
                <c:pt idx="6">
                  <c:v>832</c:v>
                </c:pt>
                <c:pt idx="9">
                  <c:v>867</c:v>
                </c:pt>
                <c:pt idx="12">
                  <c:v>868</c:v>
                </c:pt>
              </c:numCache>
            </c:numRef>
          </c:val>
          <c:extLst>
            <c:ext xmlns:c16="http://schemas.microsoft.com/office/drawing/2014/chart" uri="{C3380CC4-5D6E-409C-BE32-E72D297353CC}">
              <c16:uniqueId val="{00000002-8C22-469D-99D0-46D88B5A8D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22-469D-99D0-46D88B5A8D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22765</c:v>
                </c:pt>
                <c:pt idx="3">
                  <c:v>23221</c:v>
                </c:pt>
                <c:pt idx="6">
                  <c:v>21138</c:v>
                </c:pt>
                <c:pt idx="9">
                  <c:v>19486</c:v>
                </c:pt>
                <c:pt idx="12">
                  <c:v>19946</c:v>
                </c:pt>
              </c:numCache>
            </c:numRef>
          </c:val>
          <c:extLst>
            <c:ext xmlns:c16="http://schemas.microsoft.com/office/drawing/2014/chart" uri="{C3380CC4-5D6E-409C-BE32-E72D297353CC}">
              <c16:uniqueId val="{00000004-8C22-469D-99D0-46D88B5A8D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42673</c:v>
                </c:pt>
                <c:pt idx="3">
                  <c:v>42685</c:v>
                </c:pt>
                <c:pt idx="6">
                  <c:v>43080</c:v>
                </c:pt>
                <c:pt idx="9">
                  <c:v>43789</c:v>
                </c:pt>
                <c:pt idx="12">
                  <c:v>44580</c:v>
                </c:pt>
              </c:numCache>
            </c:numRef>
          </c:val>
          <c:extLst>
            <c:ext xmlns:c16="http://schemas.microsoft.com/office/drawing/2014/chart" uri="{C3380CC4-5D6E-409C-BE32-E72D297353CC}">
              <c16:uniqueId val="{00000005-8C22-469D-99D0-46D88B5A8D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18162</c:v>
                </c:pt>
                <c:pt idx="3">
                  <c:v>16380</c:v>
                </c:pt>
                <c:pt idx="6">
                  <c:v>14540</c:v>
                </c:pt>
                <c:pt idx="9">
                  <c:v>7877</c:v>
                </c:pt>
                <c:pt idx="12">
                  <c:v>9241</c:v>
                </c:pt>
              </c:numCache>
            </c:numRef>
          </c:val>
          <c:extLst>
            <c:ext xmlns:c16="http://schemas.microsoft.com/office/drawing/2014/chart" uri="{C3380CC4-5D6E-409C-BE32-E72D297353CC}">
              <c16:uniqueId val="{00000006-8C22-469D-99D0-46D88B5A8D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47553</c:v>
                </c:pt>
                <c:pt idx="3">
                  <c:v>45817</c:v>
                </c:pt>
                <c:pt idx="6">
                  <c:v>46003</c:v>
                </c:pt>
                <c:pt idx="9">
                  <c:v>46834</c:v>
                </c:pt>
                <c:pt idx="12">
                  <c:v>47591</c:v>
                </c:pt>
              </c:numCache>
            </c:numRef>
          </c:val>
          <c:extLst>
            <c:ext xmlns:c16="http://schemas.microsoft.com/office/drawing/2014/chart" uri="{C3380CC4-5D6E-409C-BE32-E72D297353CC}">
              <c16:uniqueId val="{00000007-8C22-469D-99D0-46D88B5A8D40}"/>
            </c:ext>
          </c:extLst>
        </c:ser>
        <c:dLbls>
          <c:showLegendKey val="0"/>
          <c:showVal val="0"/>
          <c:showCatName val="0"/>
          <c:showSerName val="0"/>
          <c:showPercent val="0"/>
          <c:showBubbleSize val="0"/>
        </c:dLbls>
        <c:gapWidth val="100"/>
        <c:overlap val="100"/>
        <c:axId val="135413120"/>
        <c:axId val="13541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48093</c:v>
                </c:pt>
                <c:pt idx="2">
                  <c:v>#N/A</c:v>
                </c:pt>
                <c:pt idx="3">
                  <c:v>#N/A</c:v>
                </c:pt>
                <c:pt idx="4">
                  <c:v>44824</c:v>
                </c:pt>
                <c:pt idx="5">
                  <c:v>#N/A</c:v>
                </c:pt>
                <c:pt idx="6">
                  <c:v>#N/A</c:v>
                </c:pt>
                <c:pt idx="7">
                  <c:v>42121</c:v>
                </c:pt>
                <c:pt idx="8">
                  <c:v>#N/A</c:v>
                </c:pt>
                <c:pt idx="9">
                  <c:v>#N/A</c:v>
                </c:pt>
                <c:pt idx="10">
                  <c:v>31131</c:v>
                </c:pt>
                <c:pt idx="11">
                  <c:v>#N/A</c:v>
                </c:pt>
                <c:pt idx="12">
                  <c:v>#N/A</c:v>
                </c:pt>
                <c:pt idx="13">
                  <c:v>38098</c:v>
                </c:pt>
                <c:pt idx="14">
                  <c:v>#N/A</c:v>
                </c:pt>
              </c:numCache>
            </c:numRef>
          </c:val>
          <c:smooth val="0"/>
          <c:extLst>
            <c:ext xmlns:c16="http://schemas.microsoft.com/office/drawing/2014/chart" uri="{C3380CC4-5D6E-409C-BE32-E72D297353CC}">
              <c16:uniqueId val="{00000008-8C22-469D-99D0-46D88B5A8D40}"/>
            </c:ext>
          </c:extLst>
        </c:ser>
        <c:dLbls>
          <c:showLegendKey val="0"/>
          <c:showVal val="0"/>
          <c:showCatName val="0"/>
          <c:showSerName val="0"/>
          <c:showPercent val="0"/>
          <c:showBubbleSize val="0"/>
        </c:dLbls>
        <c:marker val="1"/>
        <c:smooth val="0"/>
        <c:axId val="135413120"/>
        <c:axId val="135415296"/>
      </c:lineChart>
      <c:catAx>
        <c:axId val="1354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15296"/>
        <c:crosses val="autoZero"/>
        <c:auto val="1"/>
        <c:lblAlgn val="ctr"/>
        <c:lblOffset val="100"/>
        <c:tickLblSkip val="1"/>
        <c:tickMarkSkip val="1"/>
        <c:noMultiLvlLbl val="0"/>
      </c:catAx>
      <c:valAx>
        <c:axId val="13541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705706</c:v>
                </c:pt>
                <c:pt idx="5">
                  <c:v>711322</c:v>
                </c:pt>
                <c:pt idx="8">
                  <c:v>714544</c:v>
                </c:pt>
                <c:pt idx="11">
                  <c:v>717027</c:v>
                </c:pt>
                <c:pt idx="14">
                  <c:v>724977</c:v>
                </c:pt>
              </c:numCache>
            </c:numRef>
          </c:val>
          <c:extLst>
            <c:ext xmlns:c16="http://schemas.microsoft.com/office/drawing/2014/chart" uri="{C3380CC4-5D6E-409C-BE32-E72D297353CC}">
              <c16:uniqueId val="{00000000-E128-404F-AEBC-E45AEA1D71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330251</c:v>
                </c:pt>
                <c:pt idx="5">
                  <c:v>321373</c:v>
                </c:pt>
                <c:pt idx="8">
                  <c:v>325249</c:v>
                </c:pt>
                <c:pt idx="11">
                  <c:v>319617</c:v>
                </c:pt>
                <c:pt idx="14">
                  <c:v>307248</c:v>
                </c:pt>
              </c:numCache>
            </c:numRef>
          </c:val>
          <c:extLst>
            <c:ext xmlns:c16="http://schemas.microsoft.com/office/drawing/2014/chart" uri="{C3380CC4-5D6E-409C-BE32-E72D297353CC}">
              <c16:uniqueId val="{00000001-E128-404F-AEBC-E45AEA1D71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119888</c:v>
                </c:pt>
                <c:pt idx="5">
                  <c:v>127769</c:v>
                </c:pt>
                <c:pt idx="8">
                  <c:v>124094</c:v>
                </c:pt>
                <c:pt idx="11">
                  <c:v>150341</c:v>
                </c:pt>
                <c:pt idx="14">
                  <c:v>165598</c:v>
                </c:pt>
              </c:numCache>
            </c:numRef>
          </c:val>
          <c:extLst>
            <c:ext xmlns:c16="http://schemas.microsoft.com/office/drawing/2014/chart" uri="{C3380CC4-5D6E-409C-BE32-E72D297353CC}">
              <c16:uniqueId val="{00000002-E128-404F-AEBC-E45AEA1D71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28-404F-AEBC-E45AEA1D71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28-404F-AEBC-E45AEA1D71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4130</c:v>
                </c:pt>
                <c:pt idx="3">
                  <c:v>6208</c:v>
                </c:pt>
                <c:pt idx="6">
                  <c:v>3251</c:v>
                </c:pt>
                <c:pt idx="9">
                  <c:v>1108</c:v>
                </c:pt>
                <c:pt idx="12">
                  <c:v>2626</c:v>
                </c:pt>
              </c:numCache>
            </c:numRef>
          </c:val>
          <c:extLst>
            <c:ext xmlns:c16="http://schemas.microsoft.com/office/drawing/2014/chart" uri="{C3380CC4-5D6E-409C-BE32-E72D297353CC}">
              <c16:uniqueId val="{00000005-E128-404F-AEBC-E45AEA1D71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84144</c:v>
                </c:pt>
                <c:pt idx="3">
                  <c:v>78466</c:v>
                </c:pt>
                <c:pt idx="6">
                  <c:v>77573</c:v>
                </c:pt>
                <c:pt idx="9">
                  <c:v>109778</c:v>
                </c:pt>
                <c:pt idx="12">
                  <c:v>101967</c:v>
                </c:pt>
              </c:numCache>
            </c:numRef>
          </c:val>
          <c:extLst>
            <c:ext xmlns:c16="http://schemas.microsoft.com/office/drawing/2014/chart" uri="{C3380CC4-5D6E-409C-BE32-E72D297353CC}">
              <c16:uniqueId val="{00000006-E128-404F-AEBC-E45AEA1D71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28-404F-AEBC-E45AEA1D71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297998</c:v>
                </c:pt>
                <c:pt idx="3">
                  <c:v>292523</c:v>
                </c:pt>
                <c:pt idx="6">
                  <c:v>284539</c:v>
                </c:pt>
                <c:pt idx="9">
                  <c:v>253236</c:v>
                </c:pt>
                <c:pt idx="12">
                  <c:v>227784</c:v>
                </c:pt>
              </c:numCache>
            </c:numRef>
          </c:val>
          <c:extLst>
            <c:ext xmlns:c16="http://schemas.microsoft.com/office/drawing/2014/chart" uri="{C3380CC4-5D6E-409C-BE32-E72D297353CC}">
              <c16:uniqueId val="{00000008-E128-404F-AEBC-E45AEA1D71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14792</c:v>
                </c:pt>
                <c:pt idx="3">
                  <c:v>12719</c:v>
                </c:pt>
                <c:pt idx="6">
                  <c:v>10537</c:v>
                </c:pt>
                <c:pt idx="9">
                  <c:v>8977</c:v>
                </c:pt>
                <c:pt idx="12">
                  <c:v>7557</c:v>
                </c:pt>
              </c:numCache>
            </c:numRef>
          </c:val>
          <c:extLst>
            <c:ext xmlns:c16="http://schemas.microsoft.com/office/drawing/2014/chart" uri="{C3380CC4-5D6E-409C-BE32-E72D297353CC}">
              <c16:uniqueId val="{00000009-E128-404F-AEBC-E45AEA1D71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1427474</c:v>
                </c:pt>
                <c:pt idx="3">
                  <c:v>1448728</c:v>
                </c:pt>
                <c:pt idx="6">
                  <c:v>1457994</c:v>
                </c:pt>
                <c:pt idx="9">
                  <c:v>1489847</c:v>
                </c:pt>
                <c:pt idx="12">
                  <c:v>1518531</c:v>
                </c:pt>
              </c:numCache>
            </c:numRef>
          </c:val>
          <c:extLst>
            <c:ext xmlns:c16="http://schemas.microsoft.com/office/drawing/2014/chart" uri="{C3380CC4-5D6E-409C-BE32-E72D297353CC}">
              <c16:uniqueId val="{0000000A-E128-404F-AEBC-E45AEA1D71BE}"/>
            </c:ext>
          </c:extLst>
        </c:ser>
        <c:dLbls>
          <c:showLegendKey val="0"/>
          <c:showVal val="0"/>
          <c:showCatName val="0"/>
          <c:showSerName val="0"/>
          <c:showPercent val="0"/>
          <c:showBubbleSize val="0"/>
        </c:dLbls>
        <c:gapWidth val="100"/>
        <c:overlap val="100"/>
        <c:axId val="135352320"/>
        <c:axId val="13535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672693</c:v>
                </c:pt>
                <c:pt idx="2">
                  <c:v>#N/A</c:v>
                </c:pt>
                <c:pt idx="3">
                  <c:v>#N/A</c:v>
                </c:pt>
                <c:pt idx="4">
                  <c:v>678180</c:v>
                </c:pt>
                <c:pt idx="5">
                  <c:v>#N/A</c:v>
                </c:pt>
                <c:pt idx="6">
                  <c:v>#N/A</c:v>
                </c:pt>
                <c:pt idx="7">
                  <c:v>670006</c:v>
                </c:pt>
                <c:pt idx="8">
                  <c:v>#N/A</c:v>
                </c:pt>
                <c:pt idx="9">
                  <c:v>#N/A</c:v>
                </c:pt>
                <c:pt idx="10">
                  <c:v>675961</c:v>
                </c:pt>
                <c:pt idx="11">
                  <c:v>#N/A</c:v>
                </c:pt>
                <c:pt idx="12">
                  <c:v>#N/A</c:v>
                </c:pt>
                <c:pt idx="13">
                  <c:v>660642</c:v>
                </c:pt>
                <c:pt idx="14">
                  <c:v>#N/A</c:v>
                </c:pt>
              </c:numCache>
            </c:numRef>
          </c:val>
          <c:smooth val="0"/>
          <c:extLst>
            <c:ext xmlns:c16="http://schemas.microsoft.com/office/drawing/2014/chart" uri="{C3380CC4-5D6E-409C-BE32-E72D297353CC}">
              <c16:uniqueId val="{0000000B-E128-404F-AEBC-E45AEA1D71BE}"/>
            </c:ext>
          </c:extLst>
        </c:ser>
        <c:dLbls>
          <c:showLegendKey val="0"/>
          <c:showVal val="0"/>
          <c:showCatName val="0"/>
          <c:showSerName val="0"/>
          <c:showPercent val="0"/>
          <c:showBubbleSize val="0"/>
        </c:dLbls>
        <c:marker val="1"/>
        <c:smooth val="0"/>
        <c:axId val="135352320"/>
        <c:axId val="135354240"/>
      </c:lineChart>
      <c:catAx>
        <c:axId val="13535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54240"/>
        <c:crosses val="autoZero"/>
        <c:auto val="1"/>
        <c:lblAlgn val="ctr"/>
        <c:lblOffset val="100"/>
        <c:tickLblSkip val="1"/>
        <c:tickMarkSkip val="1"/>
        <c:noMultiLvlLbl val="0"/>
      </c:catAx>
      <c:valAx>
        <c:axId val="13535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5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0</c:v>
                </c:pt>
                <c:pt idx="1">
                  <c:v>3197</c:v>
                </c:pt>
                <c:pt idx="2">
                  <c:v>3557</c:v>
                </c:pt>
              </c:numCache>
            </c:numRef>
          </c:val>
          <c:extLst>
            <c:ext xmlns:c16="http://schemas.microsoft.com/office/drawing/2014/chart" uri="{C3380CC4-5D6E-409C-BE32-E72D297353CC}">
              <c16:uniqueId val="{00000000-7AD2-4606-8D51-3FBBFE1487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238</c:v>
                </c:pt>
              </c:numCache>
            </c:numRef>
          </c:val>
          <c:extLst>
            <c:ext xmlns:c16="http://schemas.microsoft.com/office/drawing/2014/chart" uri="{C3380CC4-5D6E-409C-BE32-E72D297353CC}">
              <c16:uniqueId val="{00000001-7AD2-4606-8D51-3FBBFE1487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37304</c:v>
                </c:pt>
                <c:pt idx="1">
                  <c:v>40433</c:v>
                </c:pt>
                <c:pt idx="2">
                  <c:v>36945</c:v>
                </c:pt>
              </c:numCache>
            </c:numRef>
          </c:val>
          <c:extLst>
            <c:ext xmlns:c16="http://schemas.microsoft.com/office/drawing/2014/chart" uri="{C3380CC4-5D6E-409C-BE32-E72D297353CC}">
              <c16:uniqueId val="{00000002-7AD2-4606-8D51-3FBBFE148729}"/>
            </c:ext>
          </c:extLst>
        </c:ser>
        <c:dLbls>
          <c:showLegendKey val="0"/>
          <c:showVal val="0"/>
          <c:showCatName val="0"/>
          <c:showSerName val="0"/>
          <c:showPercent val="0"/>
          <c:showBubbleSize val="0"/>
        </c:dLbls>
        <c:gapWidth val="120"/>
        <c:overlap val="100"/>
        <c:axId val="135671808"/>
        <c:axId val="135673344"/>
      </c:barChart>
      <c:catAx>
        <c:axId val="1356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673344"/>
        <c:crosses val="autoZero"/>
        <c:auto val="1"/>
        <c:lblAlgn val="ctr"/>
        <c:lblOffset val="100"/>
        <c:tickLblSkip val="1"/>
        <c:tickMarkSkip val="1"/>
        <c:noMultiLvlLbl val="0"/>
      </c:catAx>
      <c:valAx>
        <c:axId val="13567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6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{7D81E3C3-116E-4813-A4E5-0ED9C4F1D453}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BA6-483C-968C-275BC7DCFE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{A0D7A816-CFDA-48AB-B929-6B5A5E32193D}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A6-483C-968C-275BC7DCFE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{34D17F9A-E8F3-4478-A3C6-8225FB76F98C}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A6-483C-968C-275BC7DCFE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{FDECAE84-10FD-4A00-BEC8-951D6C70E4C5}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A6-483C-968C-275BC7DCFE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{363B0FF4-B40D-4DBB-AE19-B79EF81BA297}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A6-483C-968C-275BC7DCFEA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{6A248FB4-5E89-447B-9C7E-7BC13B931832}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BA6-483C-968C-275BC7DCFEA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{B7AE7BBA-3001-4E7E-8DD8-D37D5AECD378}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BA6-483C-968C-275BC7DCFEA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{57C74095-FDB5-4995-B411-A4486B15EF9C}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BA6-483C-968C-275BC7DCFEA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{52444A5F-3D33-4C01-BCB5-5B62701ADFC1}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BA6-483C-968C-275BC7DCFE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59.3</c:v>
                </c:pt>
                <c:pt idx="16">
                  <c:v>61.3</c:v>
                </c:pt>
                <c:pt idx="24">
                  <c:v>63.1</c:v>
                </c:pt>
                <c:pt idx="32">
                  <c:v>64.3</c:v>
                </c:pt>
              </c:numCache>
            </c:numRef>
          </c:xVal>
          <c:yVal>
            <c:numRef>
              <c:f>公会計指標分析・財政指標組合せ分析表!$BP$51:$DC$51</c:f>
              <c:numCache>
                <c:formatCode>#,##0.0;"▲ "#,##0.0</c:formatCode>
                <c:ptCount val="40"/>
                <c:pt idx="8">
                  <c:v>229.6</c:v>
                </c:pt>
                <c:pt idx="16">
                  <c:v>226.2</c:v>
                </c:pt>
                <c:pt idx="24">
                  <c:v>197.4</c:v>
                </c:pt>
                <c:pt idx="32">
                  <c:v>191.2</c:v>
                </c:pt>
              </c:numCache>
            </c:numRef>
          </c:yVal>
          <c:smooth val="0"/>
          <c:extLst>
            <c:ext xmlns:c16="http://schemas.microsoft.com/office/drawing/2014/chart" uri="{C3380CC4-5D6E-409C-BE32-E72D297353CC}">
              <c16:uniqueId val="{00000009-7BA6-483C-968C-275BC7DCFE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{CA372B26-54E7-4E4E-82E0-85D757792476}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BA6-483C-968C-275BC7DCFE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{B7F14699-640F-415A-8A48-E162C46CBE96}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A6-483C-968C-275BC7DCFE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{7E8ADDC3-2FC5-4AE7-BFBF-BE82DDEC5AF3}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A6-483C-968C-275BC7DCFE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{3777CEBD-9064-4761-A467-7A853A829941}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A6-483C-968C-275BC7DCFE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{53AD7E5D-C29F-476B-9DA0-1FD6F6A4367F}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A6-483C-968C-275BC7DCFEA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{5C44BDF7-4FFC-462D-9029-E7809935E822}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BA6-483C-968C-275BC7DCFEA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{AF92E0E7-D286-4B73-8410-94C91F8E3801}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BA6-483C-968C-275BC7DCFEA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{FFC345B0-1C1D-4B18-B651-A681E204CFAA}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BA6-483C-968C-275BC7DCFEA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{9ACA1C0F-8DE4-411E-8214-5D0763E80E1A}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BA6-483C-968C-275BC7DCFE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7BA6-483C-968C-275BC7DCFEAC}"/>
            </c:ext>
          </c:extLst>
        </c:ser>
        <c:dLbls>
          <c:showLegendKey val="0"/>
          <c:showVal val="1"/>
          <c:showCatName val="0"/>
          <c:showSerName val="0"/>
          <c:showPercent val="0"/>
          <c:showBubbleSize val="0"/>
        </c:dLbls>
        <c:axId val="46179840"/>
        <c:axId val="46181760"/>
      </c:scatterChart>
      <c:valAx>
        <c:axId val="46179840"/>
        <c:scaling>
          <c:orientation val="minMax"/>
          <c:max val="64.8"/>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949017979396979E-2"/>
                  <c:y val="-9.537696579302654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{4171B69F-9BE3-4672-960E-78560ADBCD4B}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EDF-465B-BA94-D7B2E4AF5A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{332D84DF-3935-4F59-BFAA-B08669DBC70A}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DF-465B-BA94-D7B2E4AF5A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{054A1D3C-F29E-4A31-8CEE-D619B3AF2937}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DF-465B-BA94-D7B2E4AF5A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{CE45B2FE-97D0-470C-92B8-E72CA8B1B8E6}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DF-465B-BA94-D7B2E4AF5A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{9E17A837-0650-4097-96FE-B1A3593A81A6}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DF-465B-BA94-D7B2E4AF5ABE}"/>
                </c:ext>
              </c:extLst>
            </c:dLbl>
            <c:dLbl>
              <c:idx val="8"/>
              <c:layout>
                <c:manualLayout>
                  <c:x val="-2.8446965258824421E-2"/>
                  <c:y val="-5.749852559101367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{DB284BED-7175-44E6-8E14-81250A5E6616}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EDF-465B-BA94-D7B2E4AF5ABE}"/>
                </c:ext>
              </c:extLst>
            </c:dLbl>
            <c:dLbl>
              <c:idx val="16"/>
              <c:layout>
                <c:manualLayout>
                  <c:x val="-3.1697991619110633E-2"/>
                  <c:y val="-3.437410739177221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{E9A07F8C-5A45-47CC-9821-9F979B0A0976}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EDF-465B-BA94-D7B2E4AF5AB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{115C4871-64A7-4DB3-A8BC-A7BBF8FCD383}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EDF-465B-BA94-D7B2E4AF5AB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{5B176077-5E27-45F3-AFA7-106038584DB9}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EDF-465B-BA94-D7B2E4AF5A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15.2</c:v>
                </c:pt>
                <c:pt idx="16">
                  <c:v>15.2</c:v>
                </c:pt>
                <c:pt idx="24">
                  <c:v>12.8</c:v>
                </c:pt>
                <c:pt idx="32">
                  <c:v>11.4</c:v>
                </c:pt>
              </c:numCache>
            </c:numRef>
          </c:xVal>
          <c:yVal>
            <c:numRef>
              <c:f>公会計指標分析・財政指標組合せ分析表!$BP$73:$DC$73</c:f>
              <c:numCache>
                <c:formatCode>#,##0.0;"▲ "#,##0.0</c:formatCode>
                <c:ptCount val="40"/>
                <c:pt idx="0">
                  <c:v>228.9</c:v>
                </c:pt>
                <c:pt idx="8">
                  <c:v>229.6</c:v>
                </c:pt>
                <c:pt idx="16">
                  <c:v>226.2</c:v>
                </c:pt>
                <c:pt idx="24">
                  <c:v>197.4</c:v>
                </c:pt>
                <c:pt idx="32">
                  <c:v>191.2</c:v>
                </c:pt>
              </c:numCache>
            </c:numRef>
          </c:yVal>
          <c:smooth val="0"/>
          <c:extLst>
            <c:ext xmlns:c16="http://schemas.microsoft.com/office/drawing/2014/chart" uri="{C3380CC4-5D6E-409C-BE32-E72D297353CC}">
              <c16:uniqueId val="{00000009-CEDF-465B-BA94-D7B2E4AF5A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{BA14D7FF-4EA0-46D7-A066-E11ED5EDBFCD}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EDF-465B-BA94-D7B2E4AF5A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{067D4CA1-F66E-4F68-A7B4-8D2FC8023BD0}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DF-465B-BA94-D7B2E4AF5A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{D5CFEF9C-2D13-49F2-B983-74AE97620BAB}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DF-465B-BA94-D7B2E4AF5A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{F07A669D-CD94-4F9E-8089-F952053E5F19}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DF-465B-BA94-D7B2E4AF5A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{65B0D79B-68A9-4169-A0A1-E7D0570E0D39}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DF-465B-BA94-D7B2E4AF5AB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{5011A72C-8550-46FE-A658-FC56E8B6C620}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EDF-465B-BA94-D7B2E4AF5AB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{3E979999-7E4E-4EB5-8640-6CF613BE0641}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EDF-465B-BA94-D7B2E4AF5AB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{B1A019BE-0DB7-4E2D-997A-4E3006288C65}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EDF-465B-BA94-D7B2E4AF5AB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{8A99AF36-5EF2-4531-9DB9-8AF094BE7FEF}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EDF-465B-BA94-D7B2E4AF5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CEDF-465B-BA94-D7B2E4AF5ABE}"/>
            </c:ext>
          </c:extLst>
        </c:ser>
        <c:dLbls>
          <c:showLegendKey val="0"/>
          <c:showVal val="1"/>
          <c:showCatName val="0"/>
          <c:showSerName val="0"/>
          <c:showPercent val="0"/>
          <c:showBubbleSize val="0"/>
        </c:dLbls>
        <c:axId val="84219776"/>
        <c:axId val="84234240"/>
      </c:scatterChart>
      <c:valAx>
        <c:axId val="84219776"/>
        <c:scaling>
          <c:orientation val="minMax"/>
          <c:max val="15.8"/>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本市では，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大学生が多</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いなど納税</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者の割合が低いことや，古い木造家屋・低層の建物が多く固定資産税が少ないことなどの特性により，財政基盤が構造的に脆弱であるため，類似団体の平均値を下回っている。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年度と比較すると基準財政収入額が増加している一方，基準財政需要額も増加しており，ほぼ横ばいの数値となっている。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都市の成長戦略と行財政改革を一体的に推進し，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地域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経済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の活性化，市</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民所得向上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による税収増を図るなど，財政力の強化に取り組んでいく。</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経費節減</a:t>
          </a:r>
          <a:r>
            <a:rPr lang="ja-JP" altLang="ja-JP" sz="1100">
              <a:solidFill>
                <a:schemeClr val="dk1"/>
              </a:solidFill>
              <a:effectLst/>
              <a:latin typeface="ＭＳ 明朝" panose="02020609040205080304" pitchFamily="17" charset="-128"/>
              <a:ea typeface="ＭＳ 明朝" panose="02020609040205080304" pitchFamily="17" charset="-128"/>
              <a:cs typeface="+mn-cs"/>
            </a:rPr>
            <a:t>に取り組んでいるものの，依然として人件費，扶助費といった義務的経費の比率が高いことか</a:t>
          </a:r>
          <a:r>
            <a:rPr lang="ja-JP" altLang="en-US" sz="1100">
              <a:solidFill>
                <a:schemeClr val="dk1"/>
              </a:solidFill>
              <a:effectLst/>
              <a:latin typeface="ＭＳ 明朝" panose="02020609040205080304" pitchFamily="17" charset="-128"/>
              <a:ea typeface="ＭＳ 明朝" panose="02020609040205080304" pitchFamily="17" charset="-128"/>
              <a:cs typeface="+mn-cs"/>
            </a:rPr>
            <a:t>ら</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高水準で推移している。</a:t>
          </a:r>
          <a:r>
            <a:rPr lang="ja-JP" altLang="ja-JP" sz="1100">
              <a:solidFill>
                <a:schemeClr val="dk1"/>
              </a:solidFill>
              <a:effectLst/>
              <a:latin typeface="ＭＳ 明朝" panose="02020609040205080304" pitchFamily="17" charset="-128"/>
              <a:ea typeface="ＭＳ 明朝" panose="02020609040205080304" pitchFamily="17" charset="-128"/>
              <a:cs typeface="+mn-cs"/>
            </a:rPr>
            <a:t>市域が広大である，文化財が多いといった都市特性を有すること，これまで福祉，教育，消防等の分野において，京都市独自の重要政策の推進に取り組んできたことなどで，</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人件費や</a:t>
          </a:r>
          <a:r>
            <a:rPr lang="ja-JP" altLang="ja-JP" sz="1100">
              <a:solidFill>
                <a:schemeClr val="dk1"/>
              </a:solidFill>
              <a:effectLst/>
              <a:latin typeface="ＭＳ 明朝" panose="02020609040205080304" pitchFamily="17" charset="-128"/>
              <a:ea typeface="ＭＳ 明朝" panose="02020609040205080304" pitchFamily="17" charset="-128"/>
              <a:cs typeface="+mn-cs"/>
            </a:rPr>
            <a:t>扶助費について</a:t>
          </a:r>
          <a:r>
            <a:rPr lang="ja-JP" altLang="en-US" sz="1100">
              <a:solidFill>
                <a:schemeClr val="dk1"/>
              </a:solidFill>
              <a:effectLst/>
              <a:latin typeface="ＭＳ 明朝" panose="02020609040205080304" pitchFamily="17" charset="-128"/>
              <a:ea typeface="ＭＳ 明朝" panose="02020609040205080304" pitchFamily="17" charset="-128"/>
              <a:cs typeface="+mn-cs"/>
            </a:rPr>
            <a:t>比率が高くなっている。</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年度と比較すると税収増もあり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0.7</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ポイント比率が改善しているが，</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今後も障害者福祉費や医療費などの社会福祉関連経費の増加が見込まれるため，</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引き続き</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自主財源の確保や総人件費の削減など，財政構造の転換を図る取組を進めていく。</a:t>
          </a:r>
          <a:endParaRPr lang="ja-JP" altLang="ja-JP" sz="1100">
            <a:effectLst/>
            <a:latin typeface="ＭＳ 明朝" panose="02020609040205080304" pitchFamily="17" charset="-128"/>
            <a:ea typeface="ＭＳ 明朝" panose="02020609040205080304" pitchFamily="17" charset="-128"/>
          </a:endParaRPr>
        </a:p>
        <a:p>
          <a:pPr rtl="0"/>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22895"/>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160161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971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170745</xdr:rowOff>
    </xdr:from>
    <xdr:to>
      <xdr:col>23</xdr:col>
      <xdr:colOff>184150</xdr:colOff>
      <xdr:row>64</xdr:row>
      <xdr:rowOff>100895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142822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これまで「はばたけ未来へ</a:t>
          </a:r>
          <a:r>
            <a:rPr kumimoji="0"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kumimoji="0" lang="ja-JP" altLang="en-US" sz="1100" i="0">
              <a:solidFill>
                <a:schemeClr val="dk1"/>
              </a:solidFill>
              <a:effectLst/>
              <a:latin typeface="ＭＳ 明朝" panose="02020609040205080304" pitchFamily="17" charset="-128"/>
              <a:ea typeface="ＭＳ 明朝" panose="02020609040205080304" pitchFamily="17" charset="-128"/>
              <a:cs typeface="+mn-cs"/>
            </a:rPr>
            <a:t>京プラン」実施計画（平成</a:t>
          </a:r>
          <a:r>
            <a:rPr kumimoji="0" lang="en-US" altLang="ja-JP" sz="1100" i="0">
              <a:solidFill>
                <a:schemeClr val="dk1"/>
              </a:solidFill>
              <a:effectLst/>
              <a:latin typeface="ＭＳ 明朝" panose="02020609040205080304" pitchFamily="17" charset="-128"/>
              <a:ea typeface="ＭＳ 明朝" panose="02020609040205080304" pitchFamily="17" charset="-128"/>
              <a:cs typeface="+mn-cs"/>
            </a:rPr>
            <a:t>24</a:t>
          </a:r>
          <a:r>
            <a:rPr kumimoji="0" lang="ja-JP" altLang="en-US" sz="1100" i="0">
              <a:solidFill>
                <a:schemeClr val="dk1"/>
              </a:solidFill>
              <a:effectLst/>
              <a:latin typeface="ＭＳ 明朝" panose="02020609040205080304" pitchFamily="17" charset="-128"/>
              <a:ea typeface="ＭＳ 明朝" panose="02020609040205080304" pitchFamily="17" charset="-128"/>
              <a:cs typeface="+mn-cs"/>
            </a:rPr>
            <a:t>年度～</a:t>
          </a:r>
          <a:r>
            <a:rPr kumimoji="0" lang="en-US" altLang="ja-JP" sz="1100" i="0">
              <a:solidFill>
                <a:schemeClr val="dk1"/>
              </a:solidFill>
              <a:effectLst/>
              <a:latin typeface="ＭＳ 明朝" panose="02020609040205080304" pitchFamily="17" charset="-128"/>
              <a:ea typeface="ＭＳ 明朝" panose="02020609040205080304" pitchFamily="17" charset="-128"/>
              <a:cs typeface="+mn-cs"/>
            </a:rPr>
            <a:t>27</a:t>
          </a:r>
          <a:r>
            <a:rPr kumimoji="0" lang="ja-JP" altLang="en-US" sz="1100" i="0">
              <a:solidFill>
                <a:schemeClr val="dk1"/>
              </a:solidFill>
              <a:effectLst/>
              <a:latin typeface="ＭＳ 明朝" panose="02020609040205080304" pitchFamily="17" charset="-128"/>
              <a:ea typeface="ＭＳ 明朝" panose="02020609040205080304" pitchFamily="17" charset="-128"/>
              <a:cs typeface="+mn-cs"/>
            </a:rPr>
            <a:t>年度）及び</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「はばたけ未来へ</a:t>
          </a:r>
          <a:r>
            <a:rPr kumimoji="1"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京プラン」実施計画第</a:t>
          </a:r>
          <a:r>
            <a:rPr kumimoji="1" lang="en-US" altLang="ja-JP" sz="1100" i="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ステージ（平成</a:t>
          </a:r>
          <a:r>
            <a:rPr kumimoji="1" lang="en-US" altLang="ja-JP" sz="1100" i="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年度～令和</a:t>
          </a:r>
          <a:r>
            <a:rPr kumimoji="1" lang="en-US" altLang="ja-JP" sz="1100" i="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年度）に基づいた職員数の削減などにより人件費，物件費等の節減に取り組んでいるが，依然として類似団体平均値を上回る状況にある。</a:t>
          </a:r>
          <a:endParaRPr kumimoji="1" lang="en-US" altLang="ja-JP" sz="1100" i="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　京都府から移管された教職員給与費により平成</a:t>
          </a:r>
          <a:r>
            <a:rPr kumimoji="1" lang="en-US" altLang="ja-JP" sz="1100" i="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年度以降，大幅に増加している。</a:t>
          </a:r>
          <a:endParaRPr kumimoji="1" lang="en-US" altLang="ja-JP" sz="1100" i="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効率的で効果的な人員配置による職員数の削減，時間外勤務の縮減等を行い，更なる総人件費の削減に努めていくとともに，物件費等についても引き続き抑制に努めていく。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121326</xdr:rowOff>
    </xdr:from>
    <xdr:to>
      <xdr:col>23</xdr:col>
      <xdr:colOff>133350</xdr:colOff>
      <xdr:row>86</xdr:row>
      <xdr:rowOff>126977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66026"/>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46065</xdr:rowOff>
    </xdr:from>
    <xdr:to>
      <xdr:col>19</xdr:col>
      <xdr:colOff>133350</xdr:colOff>
      <xdr:row>86</xdr:row>
      <xdr:rowOff>121326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4965"/>
          <a:ext cx="889000" cy="7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46065</xdr:rowOff>
    </xdr:from>
    <xdr:to>
      <xdr:col>15</xdr:col>
      <xdr:colOff>82550</xdr:colOff>
      <xdr:row>82</xdr:row>
      <xdr:rowOff>78460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04965"/>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47574</xdr:rowOff>
    </xdr:from>
    <xdr:to>
      <xdr:col>11</xdr:col>
      <xdr:colOff>31750</xdr:colOff>
      <xdr:row>82</xdr:row>
      <xdr:rowOff>78460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647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76177</xdr:rowOff>
    </xdr:from>
    <xdr:to>
      <xdr:col>23</xdr:col>
      <xdr:colOff>184150</xdr:colOff>
      <xdr:row>87</xdr:row>
      <xdr:rowOff>6327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48254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70526</xdr:rowOff>
    </xdr:from>
    <xdr:to>
      <xdr:col>19</xdr:col>
      <xdr:colOff>184150</xdr:colOff>
      <xdr:row>87</xdr:row>
      <xdr:rowOff>676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156903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0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166715</xdr:rowOff>
    </xdr:from>
    <xdr:to>
      <xdr:col>15</xdr:col>
      <xdr:colOff>133350</xdr:colOff>
      <xdr:row>82</xdr:row>
      <xdr:rowOff>96865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81642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27660</xdr:rowOff>
    </xdr:from>
    <xdr:to>
      <xdr:col>11</xdr:col>
      <xdr:colOff>82550</xdr:colOff>
      <xdr:row>82</xdr:row>
      <xdr:rowOff>129260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114037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7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168224</xdr:rowOff>
    </xdr:from>
    <xdr:to>
      <xdr:col>7</xdr:col>
      <xdr:colOff>31750</xdr:colOff>
      <xdr:row>82</xdr:row>
      <xdr:rowOff>98374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83151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4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31</a:t>
          </a:r>
          <a:r>
            <a:rPr lang="ja-JP" altLang="en-US" sz="1100">
              <a:solidFill>
                <a:schemeClr val="dk1"/>
              </a:solidFill>
              <a:effectLst/>
              <a:latin typeface="ＭＳ 明朝" panose="02020609040205080304" pitchFamily="17" charset="-128"/>
              <a:ea typeface="ＭＳ 明朝" panose="02020609040205080304" pitchFamily="17" charset="-128"/>
              <a:cs typeface="+mn-cs"/>
            </a:rPr>
            <a:t>年</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en-US" sz="1100">
              <a:solidFill>
                <a:schemeClr val="dk1"/>
              </a:solidFill>
              <a:effectLst/>
              <a:latin typeface="ＭＳ 明朝" panose="02020609040205080304" pitchFamily="17" charset="-128"/>
              <a:ea typeface="ＭＳ 明朝" panose="02020609040205080304" pitchFamily="17" charset="-128"/>
              <a:cs typeface="+mn-cs"/>
            </a:rPr>
            <a:t>月</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en-US" sz="1100">
              <a:solidFill>
                <a:schemeClr val="dk1"/>
              </a:solidFill>
              <a:effectLst/>
              <a:latin typeface="ＭＳ 明朝" panose="02020609040205080304" pitchFamily="17" charset="-128"/>
              <a:ea typeface="ＭＳ 明朝" panose="02020609040205080304" pitchFamily="17" charset="-128"/>
              <a:cs typeface="+mn-cs"/>
            </a:rPr>
            <a:t>日時点の指数は，本市における給与制度の総合的見直しの現給保障を廃止した</a:t>
          </a:r>
          <a:r>
            <a:rPr lang="ja-JP" altLang="ja-JP" sz="1100">
              <a:solidFill>
                <a:schemeClr val="dk1"/>
              </a:solidFill>
              <a:effectLst/>
              <a:latin typeface="ＭＳ 明朝" panose="02020609040205080304" pitchFamily="17" charset="-128"/>
              <a:ea typeface="ＭＳ 明朝" panose="02020609040205080304" pitchFamily="17" charset="-128"/>
              <a:cs typeface="+mn-cs"/>
            </a:rPr>
            <a:t>影響等により，前年度の値を下回った。</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今後も引き続き，本市の人事委員会からの勧告及び報告を踏まえて，適宜給与の改定を行い，市内民間企業における給与水準との均衡を図っていく。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20109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6695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89</xdr:row>
      <xdr:rowOff>9525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278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077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市域が広大である，</a:t>
          </a:r>
          <a:r>
            <a:rPr lang="ja-JP" altLang="en-US" sz="1100">
              <a:solidFill>
                <a:schemeClr val="dk1"/>
              </a:solidFill>
              <a:effectLst/>
              <a:latin typeface="ＭＳ 明朝" panose="02020609040205080304" pitchFamily="17" charset="-128"/>
              <a:ea typeface="ＭＳ 明朝" panose="02020609040205080304" pitchFamily="17" charset="-128"/>
              <a:cs typeface="+mn-cs"/>
            </a:rPr>
            <a:t>文化財</a:t>
          </a:r>
          <a:r>
            <a:rPr lang="ja-JP" altLang="ja-JP" sz="1100">
              <a:solidFill>
                <a:schemeClr val="dk1"/>
              </a:solidFill>
              <a:effectLst/>
              <a:latin typeface="ＭＳ 明朝" panose="02020609040205080304" pitchFamily="17" charset="-128"/>
              <a:ea typeface="ＭＳ 明朝" panose="02020609040205080304" pitchFamily="17" charset="-128"/>
              <a:cs typeface="+mn-cs"/>
            </a:rPr>
            <a:t>が多いといった都市特性を有すること，これまで福祉，教育，消防等の分野において，京都市独自の重要政策の推進に取り組んできたことなどにより類似団体平均に比べ高くなっているが，平成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23</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年度に策定した部門別定員管理計画に基づき，都市特性を踏まえた職員の</a:t>
          </a:r>
          <a:r>
            <a:rPr lang="ja-JP" altLang="en-US" sz="1100">
              <a:solidFill>
                <a:schemeClr val="dk1"/>
              </a:solidFill>
              <a:effectLst/>
              <a:latin typeface="ＭＳ 明朝" panose="02020609040205080304" pitchFamily="17" charset="-128"/>
              <a:ea typeface="ＭＳ 明朝" panose="02020609040205080304" pitchFamily="17" charset="-128"/>
              <a:cs typeface="+mn-cs"/>
            </a:rPr>
            <a:t>適正</a:t>
          </a:r>
          <a:r>
            <a:rPr lang="ja-JP" altLang="ja-JP" sz="1100">
              <a:solidFill>
                <a:schemeClr val="dk1"/>
              </a:solidFill>
              <a:effectLst/>
              <a:latin typeface="ＭＳ 明朝" panose="02020609040205080304" pitchFamily="17" charset="-128"/>
              <a:ea typeface="ＭＳ 明朝" panose="02020609040205080304" pitchFamily="17" charset="-128"/>
              <a:cs typeface="+mn-cs"/>
            </a:rPr>
            <a:t>配置など</a:t>
          </a:r>
          <a:r>
            <a:rPr lang="ja-JP" altLang="en-US" sz="1100">
              <a:solidFill>
                <a:schemeClr val="dk1"/>
              </a:solidFill>
              <a:effectLst/>
              <a:latin typeface="ＭＳ 明朝" panose="02020609040205080304" pitchFamily="17" charset="-128"/>
              <a:ea typeface="ＭＳ 明朝" panose="02020609040205080304" pitchFamily="17" charset="-128"/>
              <a:cs typeface="+mn-cs"/>
            </a:rPr>
            <a:t>職員数の削減を進めている。</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現在は，</a:t>
          </a:r>
          <a:r>
            <a:rPr lang="ja-JP" altLang="ja-JP" sz="1100">
              <a:solidFill>
                <a:schemeClr val="dk1"/>
              </a:solidFill>
              <a:effectLst/>
              <a:latin typeface="ＭＳ 明朝" panose="02020609040205080304" pitchFamily="17" charset="-128"/>
              <a:ea typeface="ＭＳ 明朝" panose="02020609040205080304" pitchFamily="17" charset="-128"/>
              <a:cs typeface="+mn-cs"/>
            </a:rPr>
            <a:t>「はばたけ未来へ</a:t>
          </a:r>
          <a:r>
            <a:rPr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28</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年度）に基づき，新たに策定した部門別定員管理計画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に沿って</a:t>
          </a:r>
          <a:r>
            <a:rPr lang="ja-JP" altLang="ja-JP" sz="1100">
              <a:solidFill>
                <a:schemeClr val="dk1"/>
              </a:solidFill>
              <a:effectLst/>
              <a:latin typeface="ＭＳ 明朝" panose="02020609040205080304" pitchFamily="17" charset="-128"/>
              <a:ea typeface="ＭＳ 明朝" panose="02020609040205080304" pitchFamily="17" charset="-128"/>
              <a:cs typeface="+mn-cs"/>
            </a:rPr>
            <a:t>，特に他都市より突出して職員数の多い部門を中心に抜本的な業務執行体制の見直しを行うなど</a:t>
          </a:r>
          <a:r>
            <a:rPr lang="ja-JP" altLang="en-US" sz="1100">
              <a:solidFill>
                <a:schemeClr val="dk1"/>
              </a:solidFill>
              <a:effectLst/>
              <a:latin typeface="ＭＳ 明朝" panose="02020609040205080304" pitchFamily="17" charset="-128"/>
              <a:ea typeface="ＭＳ 明朝" panose="02020609040205080304" pitchFamily="17" charset="-128"/>
              <a:cs typeface="+mn-cs"/>
            </a:rPr>
            <a:t>計画期間内に</a:t>
          </a:r>
          <a:r>
            <a:rPr lang="ja-JP" altLang="ja-JP" sz="1100">
              <a:solidFill>
                <a:schemeClr val="dk1"/>
              </a:solidFill>
              <a:effectLst/>
              <a:latin typeface="ＭＳ 明朝" panose="02020609040205080304" pitchFamily="17" charset="-128"/>
              <a:ea typeface="ＭＳ 明朝" panose="02020609040205080304" pitchFamily="17" charset="-128"/>
              <a:cs typeface="+mn-cs"/>
            </a:rPr>
            <a:t>一般会計等で当初の目標を上回る</a:t>
          </a:r>
          <a:r>
            <a:rPr lang="en-US" altLang="ja-JP" sz="1100">
              <a:solidFill>
                <a:schemeClr val="dk1"/>
              </a:solidFill>
              <a:effectLst/>
              <a:latin typeface="ＭＳ 明朝" panose="02020609040205080304" pitchFamily="17" charset="-128"/>
              <a:ea typeface="ＭＳ 明朝" panose="02020609040205080304" pitchFamily="17" charset="-128"/>
              <a:cs typeface="+mn-cs"/>
            </a:rPr>
            <a:t>800</a:t>
          </a:r>
          <a:r>
            <a:rPr lang="ja-JP" altLang="ja-JP" sz="1100">
              <a:solidFill>
                <a:schemeClr val="dk1"/>
              </a:solidFill>
              <a:effectLst/>
              <a:latin typeface="ＭＳ 明朝" panose="02020609040205080304" pitchFamily="17" charset="-128"/>
              <a:ea typeface="ＭＳ 明朝" panose="02020609040205080304" pitchFamily="17" charset="-128"/>
              <a:cs typeface="+mn-cs"/>
            </a:rPr>
            <a:t>人以上の削減を目指</a:t>
          </a:r>
          <a:r>
            <a:rPr lang="ja-JP" altLang="en-US" sz="1100">
              <a:solidFill>
                <a:schemeClr val="dk1"/>
              </a:solidFill>
              <a:effectLst/>
              <a:latin typeface="ＭＳ 明朝" panose="02020609040205080304" pitchFamily="17" charset="-128"/>
              <a:ea typeface="ＭＳ 明朝" panose="02020609040205080304" pitchFamily="17" charset="-128"/>
              <a:cs typeface="+mn-cs"/>
            </a:rPr>
            <a:t>している。</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135636</xdr:rowOff>
    </xdr:from>
    <xdr:to>
      <xdr:col>81</xdr:col>
      <xdr:colOff>44450</xdr:colOff>
      <xdr:row>66</xdr:row>
      <xdr:rowOff>147701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45133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147701</xdr:rowOff>
    </xdr:from>
    <xdr:to>
      <xdr:col>77</xdr:col>
      <xdr:colOff>44450</xdr:colOff>
      <xdr:row>66</xdr:row>
      <xdr:rowOff>157353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46340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66</xdr:row>
      <xdr:rowOff>157353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6832"/>
          <a:ext cx="889000" cy="100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8382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66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84836</xdr:rowOff>
    </xdr:from>
    <xdr:to>
      <xdr:col>81</xdr:col>
      <xdr:colOff>95250</xdr:colOff>
      <xdr:row>67</xdr:row>
      <xdr:rowOff>14986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152163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96901</xdr:rowOff>
    </xdr:from>
    <xdr:to>
      <xdr:col>77</xdr:col>
      <xdr:colOff>95250</xdr:colOff>
      <xdr:row>67</xdr:row>
      <xdr:rowOff>27051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11828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9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106553</xdr:rowOff>
    </xdr:from>
    <xdr:to>
      <xdr:col>73</xdr:col>
      <xdr:colOff>44450</xdr:colOff>
      <xdr:row>67</xdr:row>
      <xdr:rowOff>36703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21480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43959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償還を迎える満期一括債の減少により元利償還金が減少したため，実質公債費比率は減少したものの，地下鉄事業への経営健全化出資債，退職手当債，行政改革推進債など地方交付税措置のない特例的な市債の発行や公債償還基金の取崩しにより，類似団体平均値を上回っ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「はばたけ未来へ</a:t>
          </a:r>
          <a:r>
            <a:rPr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28</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年度）に基づき，市債残高の適切なコントロールに取り組んでおり，引き続き比率の改善に努めていく。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122061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06733"/>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130122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122061</xdr:rowOff>
    </xdr:from>
    <xdr:to>
      <xdr:col>77</xdr:col>
      <xdr:colOff>44450</xdr:colOff>
      <xdr:row>45</xdr:row>
      <xdr:rowOff>100895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944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100895</xdr:rowOff>
    </xdr:from>
    <xdr:to>
      <xdr:col>72</xdr:col>
      <xdr:colOff>203200</xdr:colOff>
      <xdr:row>45</xdr:row>
      <xdr:rowOff>100895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816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74083</xdr:rowOff>
    </xdr:from>
    <xdr:to>
      <xdr:col>68</xdr:col>
      <xdr:colOff>152400</xdr:colOff>
      <xdr:row>45</xdr:row>
      <xdr:rowOff>100895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7893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99782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71261</xdr:rowOff>
    </xdr:from>
    <xdr:to>
      <xdr:col>77</xdr:col>
      <xdr:colOff>95250</xdr:colOff>
      <xdr:row>44</xdr:row>
      <xdr:rowOff>1411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157638</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50095</xdr:rowOff>
    </xdr:from>
    <xdr:to>
      <xdr:col>73</xdr:col>
      <xdr:colOff>44450</xdr:colOff>
      <xdr:row>45</xdr:row>
      <xdr:rowOff>151695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136472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50095</xdr:rowOff>
    </xdr:from>
    <xdr:to>
      <xdr:col>68</xdr:col>
      <xdr:colOff>203200</xdr:colOff>
      <xdr:row>45</xdr:row>
      <xdr:rowOff>151695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136472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公営企業を含む市債残高の縮減，職員数の減に伴う退職手当の将来負担見込額の減などにより，将来負担額が減少したものの，地下鉄事業への経営健全化出資債，退職手当債，行政改革推進債など地方交付税措置のない特例的な市債の発行や公債償還基金の取崩しにより，類似団体平均値を上回っ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「はばたけ未来へ</a:t>
          </a:r>
          <a:r>
            <a:rPr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28</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年度）に基づき，市債残高の適切なコントロールや職員数の更なる適正化などに取り組んでおり，引き続き比率の改善に努めていく。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116281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922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88358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34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116281</xdr:rowOff>
    </xdr:from>
    <xdr:to>
      <xdr:col>81</xdr:col>
      <xdr:colOff>133350</xdr:colOff>
      <xdr:row>19</xdr:row>
      <xdr:rowOff>116281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3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116281</xdr:rowOff>
    </xdr:from>
    <xdr:to>
      <xdr:col>81</xdr:col>
      <xdr:colOff>44450</xdr:colOff>
      <xdr:row>19</xdr:row>
      <xdr:rowOff>146202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373831"/>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144645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7163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128118</xdr:rowOff>
    </xdr:from>
    <xdr:to>
      <xdr:col>81</xdr:col>
      <xdr:colOff>95250</xdr:colOff>
      <xdr:row>17</xdr:row>
      <xdr:rowOff>58268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87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146202</xdr:rowOff>
    </xdr:from>
    <xdr:to>
      <xdr:col>77</xdr:col>
      <xdr:colOff>44450</xdr:colOff>
      <xdr:row>20</xdr:row>
      <xdr:rowOff>113741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403752"/>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168656</xdr:rowOff>
    </xdr:from>
    <xdr:to>
      <xdr:col>77</xdr:col>
      <xdr:colOff>95250</xdr:colOff>
      <xdr:row>17</xdr:row>
      <xdr:rowOff>98806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108983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68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113741</xdr:rowOff>
    </xdr:from>
    <xdr:to>
      <xdr:col>72</xdr:col>
      <xdr:colOff>203200</xdr:colOff>
      <xdr:row>20</xdr:row>
      <xdr:rowOff>130149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54274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44018</xdr:rowOff>
    </xdr:from>
    <xdr:to>
      <xdr:col>73</xdr:col>
      <xdr:colOff>44450</xdr:colOff>
      <xdr:row>17</xdr:row>
      <xdr:rowOff>145618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155795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7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126771</xdr:rowOff>
    </xdr:from>
    <xdr:to>
      <xdr:col>68</xdr:col>
      <xdr:colOff>152400</xdr:colOff>
      <xdr:row>20</xdr:row>
      <xdr:rowOff>130149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55577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85039</xdr:rowOff>
    </xdr:from>
    <xdr:to>
      <xdr:col>68</xdr:col>
      <xdr:colOff>203200</xdr:colOff>
      <xdr:row>18</xdr:row>
      <xdr:rowOff>15189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25366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124612</xdr:rowOff>
    </xdr:from>
    <xdr:to>
      <xdr:col>64</xdr:col>
      <xdr:colOff>152400</xdr:colOff>
      <xdr:row>18</xdr:row>
      <xdr:rowOff>54762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64939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65481</xdr:rowOff>
    </xdr:from>
    <xdr:to>
      <xdr:col>81</xdr:col>
      <xdr:colOff>95250</xdr:colOff>
      <xdr:row>19</xdr:row>
      <xdr:rowOff>167081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132808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95402</xdr:rowOff>
    </xdr:from>
    <xdr:to>
      <xdr:col>77</xdr:col>
      <xdr:colOff>95250</xdr:colOff>
      <xdr:row>20</xdr:row>
      <xdr:rowOff>25552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10329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62941</xdr:rowOff>
    </xdr:from>
    <xdr:to>
      <xdr:col>73</xdr:col>
      <xdr:colOff>44450</xdr:colOff>
      <xdr:row>20</xdr:row>
      <xdr:rowOff>164541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149318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57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79349</xdr:rowOff>
    </xdr:from>
    <xdr:to>
      <xdr:col>68</xdr:col>
      <xdr:colOff>203200</xdr:colOff>
      <xdr:row>21</xdr:row>
      <xdr:rowOff>9499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5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165726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75971</xdr:rowOff>
    </xdr:from>
    <xdr:to>
      <xdr:col>64</xdr:col>
      <xdr:colOff>152400</xdr:colOff>
      <xdr:row>21</xdr:row>
      <xdr:rowOff>6121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162348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9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人件費の</a:t>
          </a:r>
          <a:r>
            <a:rPr lang="ja-JP" altLang="en-US" sz="1100">
              <a:solidFill>
                <a:schemeClr val="dk1"/>
              </a:solidFill>
              <a:effectLst/>
              <a:latin typeface="ＭＳ 明朝" panose="02020609040205080304" pitchFamily="17" charset="-128"/>
              <a:ea typeface="ＭＳ 明朝" panose="02020609040205080304" pitchFamily="17" charset="-128"/>
              <a:cs typeface="+mn-cs"/>
            </a:rPr>
            <a:t>削減を</a:t>
          </a:r>
          <a:r>
            <a:rPr lang="ja-JP" altLang="ja-JP" sz="1100">
              <a:solidFill>
                <a:schemeClr val="dk1"/>
              </a:solidFill>
              <a:effectLst/>
              <a:latin typeface="ＭＳ 明朝" panose="02020609040205080304" pitchFamily="17" charset="-128"/>
              <a:ea typeface="ＭＳ 明朝" panose="02020609040205080304" pitchFamily="17" charset="-128"/>
              <a:cs typeface="+mn-cs"/>
            </a:rPr>
            <a:t>図っているが，依然として類似団体平均を上回っている。これは，市域が広大である，文化財が多いといった都市特性を有すること，これまで福祉，教育，消防等の分野において，京都市独自の重要政策の推進に取り組んできたことなどに</a:t>
          </a:r>
          <a:r>
            <a:rPr lang="ja-JP" altLang="en-US" sz="1100">
              <a:solidFill>
                <a:schemeClr val="dk1"/>
              </a:solidFill>
              <a:effectLst/>
              <a:latin typeface="ＭＳ 明朝" panose="02020609040205080304" pitchFamily="17" charset="-128"/>
              <a:ea typeface="ＭＳ 明朝" panose="02020609040205080304" pitchFamily="17" charset="-128"/>
              <a:cs typeface="+mn-cs"/>
            </a:rPr>
            <a:t>より市民１人当たりの職員数が多いことによる。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29</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以降，京都府からの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教職員給与費移管の影響により，占有率が大きく上昇している。（他の費目はその影響で減少）</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a:t>
          </a:r>
          <a:r>
            <a:rPr lang="ja-JP" altLang="en-US" sz="1100">
              <a:solidFill>
                <a:schemeClr val="dk1"/>
              </a:solidFill>
              <a:effectLst/>
              <a:latin typeface="ＭＳ 明朝" panose="02020609040205080304" pitchFamily="17" charset="-128"/>
              <a:ea typeface="ＭＳ 明朝" panose="02020609040205080304" pitchFamily="17" charset="-128"/>
              <a:cs typeface="+mn-cs"/>
            </a:rPr>
            <a:t>効率</a:t>
          </a:r>
          <a:r>
            <a:rPr lang="ja-JP" altLang="ja-JP" sz="1100">
              <a:solidFill>
                <a:schemeClr val="dk1"/>
              </a:solidFill>
              <a:effectLst/>
              <a:latin typeface="ＭＳ 明朝" panose="02020609040205080304" pitchFamily="17" charset="-128"/>
              <a:ea typeface="ＭＳ 明朝" panose="02020609040205080304" pitchFamily="17" charset="-128"/>
              <a:cs typeface="+mn-cs"/>
            </a:rPr>
            <a:t>的で効果的な人員配置による職員数の削減，時間外勤務の縮減等を行い，更なる総人件費の削減に努めていく。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11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139700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19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88900</xdr:rowOff>
    </xdr:from>
    <xdr:to>
      <xdr:col>15</xdr:col>
      <xdr:colOff>149225</xdr:colOff>
      <xdr:row>37</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本市では，</a:t>
          </a:r>
          <a:r>
            <a:rPr lang="ja-JP" altLang="en-US" sz="1100">
              <a:solidFill>
                <a:schemeClr val="dk1"/>
              </a:solidFill>
              <a:effectLst/>
              <a:latin typeface="ＭＳ 明朝" panose="02020609040205080304" pitchFamily="17" charset="-128"/>
              <a:ea typeface="ＭＳ 明朝" panose="02020609040205080304" pitchFamily="17" charset="-128"/>
              <a:cs typeface="+mn-cs"/>
            </a:rPr>
            <a:t>これまでから</a:t>
          </a:r>
          <a:r>
            <a:rPr lang="ja-JP" altLang="ja-JP" sz="1100">
              <a:solidFill>
                <a:schemeClr val="dk1"/>
              </a:solidFill>
              <a:effectLst/>
              <a:latin typeface="ＭＳ 明朝" panose="02020609040205080304" pitchFamily="17" charset="-128"/>
              <a:ea typeface="ＭＳ 明朝" panose="02020609040205080304" pitchFamily="17" charset="-128"/>
              <a:cs typeface="+mn-cs"/>
            </a:rPr>
            <a:t>保育所数に占める民間設置箇所数の割合が高く，保育所運営費にかかる所要額を扶助費で計上している</a:t>
          </a:r>
          <a:r>
            <a:rPr lang="ja-JP" altLang="en-US" sz="1100">
              <a:solidFill>
                <a:schemeClr val="dk1"/>
              </a:solidFill>
              <a:effectLst/>
              <a:latin typeface="ＭＳ 明朝" panose="02020609040205080304" pitchFamily="17" charset="-128"/>
              <a:ea typeface="ＭＳ 明朝" panose="02020609040205080304" pitchFamily="17" charset="-128"/>
              <a:cs typeface="+mn-cs"/>
            </a:rPr>
            <a:t>ため，物件費計上額が少ない特徴があり，</a:t>
          </a:r>
          <a:r>
            <a:rPr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類似団体平均を下回っている。</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今後も「はばたけ未来へ</a:t>
          </a:r>
          <a:r>
            <a:rPr lang="ja-JP" altLang="ja-JP"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ステージに掲げる改革を徹底することで，</a:t>
          </a:r>
          <a:r>
            <a:rPr lang="ja-JP" altLang="en-US" sz="1100">
              <a:solidFill>
                <a:schemeClr val="dk1"/>
              </a:solidFill>
              <a:effectLst/>
              <a:latin typeface="ＭＳ 明朝" panose="02020609040205080304" pitchFamily="17" charset="-128"/>
              <a:ea typeface="ＭＳ 明朝" panose="02020609040205080304" pitchFamily="17" charset="-128"/>
              <a:cs typeface="+mn-cs"/>
            </a:rPr>
            <a:t>物件費の節減</a:t>
          </a:r>
          <a:r>
            <a:rPr lang="ja-JP" altLang="ja-JP" sz="1100">
              <a:solidFill>
                <a:schemeClr val="dk1"/>
              </a:solidFill>
              <a:effectLst/>
              <a:latin typeface="ＭＳ 明朝" panose="02020609040205080304" pitchFamily="17" charset="-128"/>
              <a:ea typeface="ＭＳ 明朝" panose="02020609040205080304" pitchFamily="17" charset="-128"/>
              <a:cs typeface="+mn-cs"/>
            </a:rPr>
            <a:t>に努めていく。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14</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3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3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15</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158750</xdr:rowOff>
    </xdr:from>
    <xdr:to>
      <xdr:col>78</xdr:col>
      <xdr:colOff>120650</xdr:colOff>
      <xdr:row>14</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年度以降，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京都府からの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教職員給与費移管</a:t>
          </a:r>
          <a:r>
            <a:rPr lang="ja-JP" altLang="en-US" sz="1100">
              <a:solidFill>
                <a:schemeClr val="dk1"/>
              </a:solidFill>
              <a:effectLst/>
              <a:latin typeface="ＭＳ 明朝" panose="02020609040205080304" pitchFamily="17" charset="-128"/>
              <a:ea typeface="ＭＳ 明朝" panose="02020609040205080304" pitchFamily="17" charset="-128"/>
              <a:cs typeface="+mn-cs"/>
            </a:rPr>
            <a:t>に伴う財源移管</a:t>
          </a:r>
          <a:r>
            <a:rPr lang="ja-JP" altLang="ja-JP" sz="1100">
              <a:solidFill>
                <a:schemeClr val="dk1"/>
              </a:solidFill>
              <a:effectLst/>
              <a:latin typeface="ＭＳ 明朝" panose="02020609040205080304" pitchFamily="17" charset="-128"/>
              <a:ea typeface="ＭＳ 明朝" panose="02020609040205080304" pitchFamily="17" charset="-128"/>
              <a:cs typeface="+mn-cs"/>
            </a:rPr>
            <a:t>，税収増等により経常一般財源が増加したことで比率が低下している</a:t>
          </a:r>
          <a:r>
            <a:rPr lang="ja-JP" altLang="en-US" sz="1100">
              <a:solidFill>
                <a:schemeClr val="dk1"/>
              </a:solidFill>
              <a:effectLst/>
              <a:latin typeface="ＭＳ 明朝" panose="02020609040205080304" pitchFamily="17" charset="-128"/>
              <a:ea typeface="ＭＳ 明朝" panose="02020609040205080304" pitchFamily="17" charset="-128"/>
              <a:cs typeface="+mn-cs"/>
            </a:rPr>
            <a:t>が，そうした要因を除くと</a:t>
          </a:r>
          <a:r>
            <a:rPr lang="ja-JP" altLang="ja-JP" sz="1100">
              <a:solidFill>
                <a:schemeClr val="dk1"/>
              </a:solidFill>
              <a:effectLst/>
              <a:latin typeface="ＭＳ 明朝" panose="02020609040205080304" pitchFamily="17" charset="-128"/>
              <a:ea typeface="ＭＳ 明朝" panose="02020609040205080304" pitchFamily="17" charset="-128"/>
              <a:cs typeface="+mn-cs"/>
            </a:rPr>
            <a:t>障害者福祉費に</a:t>
          </a:r>
          <a:r>
            <a:rPr lang="ja-JP" altLang="en-US" sz="1100">
              <a:solidFill>
                <a:schemeClr val="dk1"/>
              </a:solidFill>
              <a:effectLst/>
              <a:latin typeface="ＭＳ 明朝" panose="02020609040205080304" pitchFamily="17" charset="-128"/>
              <a:ea typeface="ＭＳ 明朝" panose="02020609040205080304" pitchFamily="17" charset="-128"/>
              <a:cs typeface="+mn-cs"/>
            </a:rPr>
            <a:t>係る</a:t>
          </a:r>
          <a:r>
            <a:rPr lang="ja-JP" altLang="ja-JP" sz="1100">
              <a:solidFill>
                <a:schemeClr val="dk1"/>
              </a:solidFill>
              <a:effectLst/>
              <a:latin typeface="ＭＳ 明朝" panose="02020609040205080304" pitchFamily="17" charset="-128"/>
              <a:ea typeface="ＭＳ 明朝" panose="02020609040205080304" pitchFamily="17" charset="-128"/>
              <a:cs typeface="+mn-cs"/>
            </a:rPr>
            <a:t>扶助費が多いこと及び保育所数に占める民間設置箇所数の割合が高く保育所運営費にかかる扶助費が多いことなどから</a:t>
          </a:r>
          <a:r>
            <a:rPr lang="ja-JP" altLang="en-US" sz="1100">
              <a:solidFill>
                <a:schemeClr val="dk1"/>
              </a:solidFill>
              <a:effectLst/>
              <a:latin typeface="ＭＳ 明朝" panose="02020609040205080304" pitchFamily="17" charset="-128"/>
              <a:ea typeface="ＭＳ 明朝" panose="02020609040205080304" pitchFamily="17" charset="-128"/>
              <a:cs typeface="+mn-cs"/>
            </a:rPr>
            <a:t>高止まりしている。</a:t>
          </a:r>
          <a:r>
            <a:rPr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a:t>
          </a:r>
          <a:r>
            <a:rPr lang="ja-JP" altLang="en-US" sz="1100">
              <a:solidFill>
                <a:schemeClr val="dk1"/>
              </a:solidFill>
              <a:effectLst/>
              <a:latin typeface="ＭＳ 明朝" panose="02020609040205080304" pitchFamily="17" charset="-128"/>
              <a:ea typeface="ＭＳ 明朝" panose="02020609040205080304" pitchFamily="17" charset="-128"/>
              <a:cs typeface="+mn-cs"/>
            </a:rPr>
            <a:t>と比較すると概ね同水準となっている。</a:t>
          </a:r>
          <a:endParaRPr lang="ja-JP" altLang="ja-JP" sz="1400">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主に国制度に基づく事業が多いため，見直しには限界があるが，今後も，運用面における課題がないか点検を行っていく。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89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057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本市の「その他」のうち最も大きいのは繰出金である。繰出金については，</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高齢化率が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26.7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年度国勢調査時点</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と進展しており，後期高齢者医療特別会計や介護保険事業特別会計への繰出金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により多くなっている。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類似団体平均値</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と比較すると概ね同水準となっている。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本市では，平成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21</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年度決算から「京都市補助金等の交付等に関する条例」に基づき，</a:t>
          </a:r>
          <a:r>
            <a:rPr lang="ja-JP" altLang="en-US" sz="1100">
              <a:solidFill>
                <a:schemeClr val="dk1"/>
              </a:solidFill>
              <a:effectLst/>
              <a:latin typeface="ＭＳ 明朝" panose="02020609040205080304" pitchFamily="17" charset="-128"/>
              <a:ea typeface="ＭＳ 明朝" panose="02020609040205080304" pitchFamily="17" charset="-128"/>
              <a:cs typeface="+mn-cs"/>
            </a:rPr>
            <a:t>補助金等の</a:t>
          </a:r>
          <a:r>
            <a:rPr lang="ja-JP" altLang="ja-JP" sz="1100">
              <a:solidFill>
                <a:schemeClr val="dk1"/>
              </a:solidFill>
              <a:effectLst/>
              <a:latin typeface="ＭＳ 明朝" panose="02020609040205080304" pitchFamily="17" charset="-128"/>
              <a:ea typeface="ＭＳ 明朝" panose="02020609040205080304" pitchFamily="17" charset="-128"/>
              <a:cs typeface="+mn-cs"/>
            </a:rPr>
            <a:t>交付状況を公開するなど市民目線に立った適正化の取組を進めていることに加え，事務事業評価を活用した見直しや外郭団体のあり方を検討する中で，補助費等は減少傾向にある。</a:t>
          </a:r>
          <a:r>
            <a:rPr lang="ja-JP" altLang="en-US" sz="1100">
              <a:solidFill>
                <a:schemeClr val="dk1"/>
              </a:solidFill>
              <a:effectLst/>
              <a:latin typeface="ＭＳ 明朝" panose="02020609040205080304" pitchFamily="17" charset="-128"/>
              <a:ea typeface="ＭＳ 明朝" panose="02020609040205080304" pitchFamily="17" charset="-128"/>
              <a:cs typeface="+mn-cs"/>
            </a:rPr>
            <a:t>類似団体平均と比較するとほぼ同水準で推移している。</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今後も「はばたけ未来へ</a:t>
          </a:r>
          <a:r>
            <a:rPr lang="ja-JP" altLang="ja-JP"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ステージに掲げる本市外郭団体の改革等を行うなど，補助金等の見直し</a:t>
          </a:r>
          <a:r>
            <a:rPr lang="ja-JP" altLang="en-US" sz="1100">
              <a:solidFill>
                <a:schemeClr val="dk1"/>
              </a:solidFill>
              <a:effectLst/>
              <a:latin typeface="ＭＳ 明朝" panose="02020609040205080304" pitchFamily="17" charset="-128"/>
              <a:ea typeface="ＭＳ 明朝" panose="02020609040205080304" pitchFamily="17" charset="-128"/>
              <a:cs typeface="+mn-cs"/>
            </a:rPr>
            <a:t>，適正化</a:t>
          </a:r>
          <a:r>
            <a:rPr lang="ja-JP" altLang="ja-JP" sz="1100">
              <a:solidFill>
                <a:schemeClr val="dk1"/>
              </a:solidFill>
              <a:effectLst/>
              <a:latin typeface="ＭＳ 明朝" panose="02020609040205080304" pitchFamily="17" charset="-128"/>
              <a:ea typeface="ＭＳ 明朝" panose="02020609040205080304" pitchFamily="17" charset="-128"/>
              <a:cs typeface="+mn-cs"/>
            </a:rPr>
            <a:t>に引き続き取り組んでいく。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38</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8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39</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54627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127000</xdr:rowOff>
    </xdr:from>
    <xdr:to>
      <xdr:col>73</xdr:col>
      <xdr:colOff>180975</xdr:colOff>
      <xdr:row>40</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813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31750</xdr:rowOff>
    </xdr:from>
    <xdr:to>
      <xdr:col>69</xdr:col>
      <xdr:colOff>92075</xdr:colOff>
      <xdr:row>40</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889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152400</xdr:rowOff>
    </xdr:from>
    <xdr:to>
      <xdr:col>78</xdr:col>
      <xdr:colOff>120650</xdr:colOff>
      <xdr:row>38</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67327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152400</xdr:rowOff>
    </xdr:from>
    <xdr:to>
      <xdr:col>69</xdr:col>
      <xdr:colOff>142875</xdr:colOff>
      <xdr:row>40</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以降，</a:t>
          </a:r>
          <a:r>
            <a:rPr lang="ja-JP" altLang="ja-JP" sz="1100">
              <a:solidFill>
                <a:schemeClr val="dk1"/>
              </a:solidFill>
              <a:effectLst/>
              <a:latin typeface="ＭＳ 明朝" panose="02020609040205080304" pitchFamily="17" charset="-128"/>
              <a:ea typeface="ＭＳ 明朝" panose="02020609040205080304" pitchFamily="17" charset="-128"/>
              <a:cs typeface="+mn-cs"/>
            </a:rPr>
            <a:t>教職員給与費移管</a:t>
          </a:r>
          <a:r>
            <a:rPr lang="ja-JP" altLang="en-US" sz="1100">
              <a:solidFill>
                <a:schemeClr val="dk1"/>
              </a:solidFill>
              <a:effectLst/>
              <a:latin typeface="ＭＳ 明朝" panose="02020609040205080304" pitchFamily="17" charset="-128"/>
              <a:ea typeface="ＭＳ 明朝" panose="02020609040205080304" pitchFamily="17" charset="-128"/>
              <a:cs typeface="+mn-cs"/>
            </a:rPr>
            <a:t>，税収増等により経常一般財源が増加したことで比率が低下している。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類似団体平均値</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と比較すると概ね同水準で推移している。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今後も，「はばたけ未来へ</a:t>
          </a:r>
          <a:r>
            <a:rPr kumimoji="1" lang="ja-JP" altLang="ja-JP" sz="1100" i="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京プラン」</a:t>
          </a:r>
          <a:r>
            <a:rPr lang="ja-JP" altLang="ja-JP" sz="1100">
              <a:solidFill>
                <a:schemeClr val="dk1"/>
              </a:solidFill>
              <a:effectLst/>
              <a:latin typeface="ＭＳ 明朝" panose="02020609040205080304" pitchFamily="17" charset="-128"/>
              <a:ea typeface="ＭＳ 明朝" panose="02020609040205080304" pitchFamily="17" charset="-128"/>
              <a:cs typeface="+mn-cs"/>
            </a:rPr>
            <a:t>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に基づき，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市債残高の適切なコントロール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及び縮減に取り組んでいく。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53521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22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79</xdr:row>
      <xdr:rowOff>118836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2251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78014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66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143329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106334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2721</xdr:rowOff>
    </xdr:from>
    <xdr:to>
      <xdr:col>24</xdr:col>
      <xdr:colOff>76200</xdr:colOff>
      <xdr:row>77</xdr:row>
      <xdr:rowOff>104321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146248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81841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8363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総人件費を削減しているものの，依然として民間保育所運営措置費をはじめとした社会福祉関連経費等は</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増加</a:t>
          </a:r>
          <a:r>
            <a:rPr kumimoji="0"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しており，義務的経費である人件費及び扶助費の比率が他都市を上回って</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おり，</a:t>
          </a:r>
          <a:r>
            <a:rPr kumimoji="0"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類似団体平均値を上回る</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数値で推移しており，硬直化した財政状況が続いている。</a:t>
          </a:r>
          <a:endParaRPr kumimoji="0"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引き続きコストの削減に取り組むとともに，都市の成長戦略を推進し，経済を活性化させることで，市民所得の向上や中小企業活性化につなげるなど，歳入の増加を図っていく必要がある。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148771</xdr:rowOff>
    </xdr:from>
    <xdr:to>
      <xdr:col>82</xdr:col>
      <xdr:colOff>107950</xdr:colOff>
      <xdr:row>79</xdr:row>
      <xdr:rowOff>75293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521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9979</xdr:rowOff>
    </xdr:from>
    <xdr:to>
      <xdr:col>78</xdr:col>
      <xdr:colOff>69850</xdr:colOff>
      <xdr:row>79</xdr:row>
      <xdr:rowOff>75293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554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79</xdr:row>
      <xdr:rowOff>9979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041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102507</xdr:rowOff>
    </xdr:from>
    <xdr:to>
      <xdr:col>69</xdr:col>
      <xdr:colOff>92075</xdr:colOff>
      <xdr:row>77</xdr:row>
      <xdr:rowOff>146050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30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24493</xdr:rowOff>
    </xdr:from>
    <xdr:to>
      <xdr:col>78</xdr:col>
      <xdr:colOff>120650</xdr:colOff>
      <xdr:row>79</xdr:row>
      <xdr:rowOff>126093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110870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45556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138084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106113</xdr:rowOff>
    </xdr:from>
    <xdr:to>
      <xdr:col>29</xdr:col>
      <xdr:colOff>127000</xdr:colOff>
      <xdr:row>12</xdr:row>
      <xdr:rowOff>107462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11138"/>
          <a:ext cx="6477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106113</xdr:rowOff>
    </xdr:from>
    <xdr:to>
      <xdr:col>26</xdr:col>
      <xdr:colOff>50800</xdr:colOff>
      <xdr:row>17</xdr:row>
      <xdr:rowOff>117064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11138"/>
          <a:ext cx="698500" cy="8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110114</xdr:rowOff>
    </xdr:from>
    <xdr:to>
      <xdr:col>22</xdr:col>
      <xdr:colOff>114300</xdr:colOff>
      <xdr:row>17</xdr:row>
      <xdr:rowOff>117064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72389"/>
          <a:ext cx="698500" cy="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110114</xdr:rowOff>
    </xdr:from>
    <xdr:to>
      <xdr:col>18</xdr:col>
      <xdr:colOff>177800</xdr:colOff>
      <xdr:row>17</xdr:row>
      <xdr:rowOff>111920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2389"/>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56662</xdr:rowOff>
    </xdr:from>
    <xdr:to>
      <xdr:col>29</xdr:col>
      <xdr:colOff>177800</xdr:colOff>
      <xdr:row>12</xdr:row>
      <xdr:rowOff>158262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6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136689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55313</xdr:rowOff>
    </xdr:from>
    <xdr:to>
      <xdr:col>26</xdr:col>
      <xdr:colOff>101600</xdr:colOff>
      <xdr:row>12</xdr:row>
      <xdr:rowOff>156913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167090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66264</xdr:rowOff>
    </xdr:from>
    <xdr:to>
      <xdr:col>22</xdr:col>
      <xdr:colOff>165100</xdr:colOff>
      <xdr:row>17</xdr:row>
      <xdr:rowOff>167864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9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59314</xdr:rowOff>
    </xdr:from>
    <xdr:to>
      <xdr:col>19</xdr:col>
      <xdr:colOff>38100</xdr:colOff>
      <xdr:row>17</xdr:row>
      <xdr:rowOff>160914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171091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61120</xdr:rowOff>
    </xdr:from>
    <xdr:to>
      <xdr:col>15</xdr:col>
      <xdr:colOff>101600</xdr:colOff>
      <xdr:row>17</xdr:row>
      <xdr:rowOff>162720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164757</xdr:rowOff>
    </xdr:from>
    <xdr:to>
      <xdr:col>29</xdr:col>
      <xdr:colOff>127000</xdr:colOff>
      <xdr:row>37</xdr:row>
      <xdr:rowOff>231051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432207"/>
          <a:ext cx="0" cy="923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203128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231051</xdr:rowOff>
    </xdr:from>
    <xdr:to>
      <xdr:col>30</xdr:col>
      <xdr:colOff>25400</xdr:colOff>
      <xdr:row>37</xdr:row>
      <xdr:rowOff>231051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5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251134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7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164757</xdr:rowOff>
    </xdr:from>
    <xdr:to>
      <xdr:col>30</xdr:col>
      <xdr:colOff>25400</xdr:colOff>
      <xdr:row>34</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432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261493</xdr:rowOff>
    </xdr:from>
    <xdr:to>
      <xdr:col>29</xdr:col>
      <xdr:colOff>127000</xdr:colOff>
      <xdr:row>35</xdr:row>
      <xdr:rowOff>108445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28943"/>
          <a:ext cx="647700" cy="18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198734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9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226657</xdr:rowOff>
    </xdr:from>
    <xdr:to>
      <xdr:col>29</xdr:col>
      <xdr:colOff>177800</xdr:colOff>
      <xdr:row>35</xdr:row>
      <xdr:rowOff>328257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37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157556</xdr:rowOff>
    </xdr:from>
    <xdr:to>
      <xdr:col>26</xdr:col>
      <xdr:colOff>50800</xdr:colOff>
      <xdr:row>35</xdr:row>
      <xdr:rowOff>108445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25006"/>
          <a:ext cx="698500" cy="29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252794</xdr:rowOff>
    </xdr:from>
    <xdr:to>
      <xdr:col>26</xdr:col>
      <xdr:colOff>101600</xdr:colOff>
      <xdr:row>36</xdr:row>
      <xdr:rowOff>11494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6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339171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4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86004</xdr:rowOff>
    </xdr:from>
    <xdr:to>
      <xdr:col>22</xdr:col>
      <xdr:colOff>114300</xdr:colOff>
      <xdr:row>34</xdr:row>
      <xdr:rowOff>157556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353454"/>
          <a:ext cx="698500" cy="7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170574</xdr:rowOff>
    </xdr:from>
    <xdr:to>
      <xdr:col>22</xdr:col>
      <xdr:colOff>165100</xdr:colOff>
      <xdr:row>35</xdr:row>
      <xdr:rowOff>272174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256951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341084</xdr:rowOff>
    </xdr:from>
    <xdr:to>
      <xdr:col>18</xdr:col>
      <xdr:colOff>177800</xdr:colOff>
      <xdr:row>34</xdr:row>
      <xdr:rowOff>86004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265634"/>
          <a:ext cx="698500" cy="8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106032</xdr:rowOff>
    </xdr:from>
    <xdr:to>
      <xdr:col>19</xdr:col>
      <xdr:colOff>38100</xdr:colOff>
      <xdr:row>35</xdr:row>
      <xdr:rowOff>207632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192409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40501</xdr:rowOff>
    </xdr:from>
    <xdr:to>
      <xdr:col>15</xdr:col>
      <xdr:colOff>101600</xdr:colOff>
      <xdr:row>35</xdr:row>
      <xdr:rowOff>142101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126878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210693</xdr:rowOff>
    </xdr:from>
    <xdr:to>
      <xdr:col>29</xdr:col>
      <xdr:colOff>177800</xdr:colOff>
      <xdr:row>34</xdr:row>
      <xdr:rowOff>312293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7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119270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8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57645</xdr:rowOff>
    </xdr:from>
    <xdr:to>
      <xdr:col>26</xdr:col>
      <xdr:colOff>101600</xdr:colOff>
      <xdr:row>35</xdr:row>
      <xdr:rowOff>159245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6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169422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3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106756</xdr:rowOff>
    </xdr:from>
    <xdr:to>
      <xdr:col>22</xdr:col>
      <xdr:colOff>165100</xdr:colOff>
      <xdr:row>34</xdr:row>
      <xdr:rowOff>208356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7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218533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35204</xdr:rowOff>
    </xdr:from>
    <xdr:to>
      <xdr:col>19</xdr:col>
      <xdr:colOff>38100</xdr:colOff>
      <xdr:row>34</xdr:row>
      <xdr:rowOff>136804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0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146981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290284</xdr:rowOff>
    </xdr:from>
    <xdr:to>
      <xdr:col>15</xdr:col>
      <xdr:colOff>101600</xdr:colOff>
      <xdr:row>34</xdr:row>
      <xdr:rowOff>48984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21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59161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98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155130</xdr:rowOff>
    </xdr:from>
    <xdr:to>
      <xdr:col>24</xdr:col>
      <xdr:colOff>63500</xdr:colOff>
      <xdr:row>30</xdr:row>
      <xdr:rowOff>155679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9863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155679</xdr:rowOff>
    </xdr:from>
    <xdr:to>
      <xdr:col>19</xdr:col>
      <xdr:colOff>177800</xdr:colOff>
      <xdr:row>36</xdr:row>
      <xdr:rowOff>75623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99179"/>
          <a:ext cx="889000" cy="9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65542</xdr:rowOff>
    </xdr:from>
    <xdr:to>
      <xdr:col>15</xdr:col>
      <xdr:colOff>50800</xdr:colOff>
      <xdr:row>36</xdr:row>
      <xdr:rowOff>75623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377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65542</xdr:rowOff>
    </xdr:from>
    <xdr:to>
      <xdr:col>10</xdr:col>
      <xdr:colOff>114300</xdr:colOff>
      <xdr:row>36</xdr:row>
      <xdr:rowOff>71623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7742"/>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104330</xdr:rowOff>
    </xdr:from>
    <xdr:to>
      <xdr:col>24</xdr:col>
      <xdr:colOff>114300</xdr:colOff>
      <xdr:row>31</xdr:row>
      <xdr:rowOff>34480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39389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104879</xdr:rowOff>
    </xdr:from>
    <xdr:to>
      <xdr:col>20</xdr:col>
      <xdr:colOff>38100</xdr:colOff>
      <xdr:row>31</xdr:row>
      <xdr:rowOff>35029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51556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2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24823</xdr:rowOff>
    </xdr:from>
    <xdr:to>
      <xdr:col>15</xdr:col>
      <xdr:colOff>101600</xdr:colOff>
      <xdr:row>36</xdr:row>
      <xdr:rowOff>126423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142950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14742</xdr:rowOff>
    </xdr:from>
    <xdr:to>
      <xdr:col>10</xdr:col>
      <xdr:colOff>165100</xdr:colOff>
      <xdr:row>36</xdr:row>
      <xdr:rowOff>116342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132869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20823</xdr:rowOff>
    </xdr:from>
    <xdr:to>
      <xdr:col>6</xdr:col>
      <xdr:colOff>38100</xdr:colOff>
      <xdr:row>36</xdr:row>
      <xdr:rowOff>122423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138950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153462</xdr:rowOff>
    </xdr:from>
    <xdr:to>
      <xdr:col>24</xdr:col>
      <xdr:colOff>63500</xdr:colOff>
      <xdr:row>56</xdr:row>
      <xdr:rowOff>170195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4662"/>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143587</xdr:rowOff>
    </xdr:from>
    <xdr:to>
      <xdr:col>19</xdr:col>
      <xdr:colOff>177800</xdr:colOff>
      <xdr:row>56</xdr:row>
      <xdr:rowOff>170195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44787"/>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87122</xdr:rowOff>
    </xdr:from>
    <xdr:to>
      <xdr:col>15</xdr:col>
      <xdr:colOff>50800</xdr:colOff>
      <xdr:row>56</xdr:row>
      <xdr:rowOff>143587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8832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87122</xdr:rowOff>
    </xdr:from>
    <xdr:to>
      <xdr:col>10</xdr:col>
      <xdr:colOff>114300</xdr:colOff>
      <xdr:row>56</xdr:row>
      <xdr:rowOff>164663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88322"/>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102662</xdr:rowOff>
    </xdr:from>
    <xdr:to>
      <xdr:col>24</xdr:col>
      <xdr:colOff>114300</xdr:colOff>
      <xdr:row>57</xdr:row>
      <xdr:rowOff>32812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17589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119395</xdr:rowOff>
    </xdr:from>
    <xdr:to>
      <xdr:col>20</xdr:col>
      <xdr:colOff>38100</xdr:colOff>
      <xdr:row>57</xdr:row>
      <xdr:rowOff>49545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40672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1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92787</xdr:rowOff>
    </xdr:from>
    <xdr:to>
      <xdr:col>15</xdr:col>
      <xdr:colOff>101600</xdr:colOff>
      <xdr:row>57</xdr:row>
      <xdr:rowOff>22937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14064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36322</xdr:rowOff>
    </xdr:from>
    <xdr:to>
      <xdr:col>10</xdr:col>
      <xdr:colOff>165100</xdr:colOff>
      <xdr:row>56</xdr:row>
      <xdr:rowOff>137922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129049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113863</xdr:rowOff>
    </xdr:from>
    <xdr:to>
      <xdr:col>6</xdr:col>
      <xdr:colOff>38100</xdr:colOff>
      <xdr:row>57</xdr:row>
      <xdr:rowOff>44013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35140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70576</xdr:rowOff>
    </xdr:from>
    <xdr:to>
      <xdr:col>24</xdr:col>
      <xdr:colOff>63500</xdr:colOff>
      <xdr:row>77</xdr:row>
      <xdr:rowOff>98008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222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98008</xdr:rowOff>
    </xdr:from>
    <xdr:to>
      <xdr:col>19</xdr:col>
      <xdr:colOff>177800</xdr:colOff>
      <xdr:row>77</xdr:row>
      <xdr:rowOff>112812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99658"/>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112812</xdr:rowOff>
    </xdr:from>
    <xdr:to>
      <xdr:col>15</xdr:col>
      <xdr:colOff>50800</xdr:colOff>
      <xdr:row>77</xdr:row>
      <xdr:rowOff>139700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14462"/>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111506</xdr:rowOff>
    </xdr:from>
    <xdr:to>
      <xdr:col>10</xdr:col>
      <xdr:colOff>114300</xdr:colOff>
      <xdr:row>77</xdr:row>
      <xdr:rowOff>139700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1315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19776</xdr:rowOff>
    </xdr:from>
    <xdr:to>
      <xdr:col>24</xdr:col>
      <xdr:colOff>114300</xdr:colOff>
      <xdr:row>77</xdr:row>
      <xdr:rowOff>121376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169653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47208</xdr:rowOff>
    </xdr:from>
    <xdr:to>
      <xdr:col>20</xdr:col>
      <xdr:colOff>38100</xdr:colOff>
      <xdr:row>77</xdr:row>
      <xdr:rowOff>148808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139935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62012</xdr:rowOff>
    </xdr:from>
    <xdr:to>
      <xdr:col>15</xdr:col>
      <xdr:colOff>101600</xdr:colOff>
      <xdr:row>77</xdr:row>
      <xdr:rowOff>163612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154739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5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88900</xdr:rowOff>
    </xdr:from>
    <xdr:to>
      <xdr:col>10</xdr:col>
      <xdr:colOff>165100</xdr:colOff>
      <xdr:row>78</xdr:row>
      <xdr:rowOff>19050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60706</xdr:rowOff>
    </xdr:from>
    <xdr:to>
      <xdr:col>6</xdr:col>
      <xdr:colOff>38100</xdr:colOff>
      <xdr:row>77</xdr:row>
      <xdr:rowOff>162306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167120</xdr:rowOff>
    </xdr:from>
    <xdr:to>
      <xdr:col>24</xdr:col>
      <xdr:colOff>63500</xdr:colOff>
      <xdr:row>95</xdr:row>
      <xdr:rowOff>7035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83420"/>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7035</xdr:rowOff>
    </xdr:from>
    <xdr:to>
      <xdr:col>19</xdr:col>
      <xdr:colOff>177800</xdr:colOff>
      <xdr:row>95</xdr:row>
      <xdr:rowOff>19202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94785"/>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19202</xdr:rowOff>
    </xdr:from>
    <xdr:to>
      <xdr:col>15</xdr:col>
      <xdr:colOff>50800</xdr:colOff>
      <xdr:row>95</xdr:row>
      <xdr:rowOff>95148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06952"/>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95148</xdr:rowOff>
    </xdr:from>
    <xdr:to>
      <xdr:col>10</xdr:col>
      <xdr:colOff>114300</xdr:colOff>
      <xdr:row>95</xdr:row>
      <xdr:rowOff>130594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2898"/>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116320</xdr:rowOff>
    </xdr:from>
    <xdr:to>
      <xdr:col>24</xdr:col>
      <xdr:colOff>114300</xdr:colOff>
      <xdr:row>95</xdr:row>
      <xdr:rowOff>46470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139197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8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127685</xdr:rowOff>
    </xdr:from>
    <xdr:to>
      <xdr:col>20</xdr:col>
      <xdr:colOff>38100</xdr:colOff>
      <xdr:row>95</xdr:row>
      <xdr:rowOff>57835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74362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139852</xdr:rowOff>
    </xdr:from>
    <xdr:to>
      <xdr:col>15</xdr:col>
      <xdr:colOff>101600</xdr:colOff>
      <xdr:row>95</xdr:row>
      <xdr:rowOff>70002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86529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44348</xdr:rowOff>
    </xdr:from>
    <xdr:to>
      <xdr:col>10</xdr:col>
      <xdr:colOff>165100</xdr:colOff>
      <xdr:row>95</xdr:row>
      <xdr:rowOff>145948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162475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79794</xdr:rowOff>
    </xdr:from>
    <xdr:to>
      <xdr:col>6</xdr:col>
      <xdr:colOff>38100</xdr:colOff>
      <xdr:row>96</xdr:row>
      <xdr:rowOff>9944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26471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65938</xdr:rowOff>
    </xdr:from>
    <xdr:to>
      <xdr:col>55</xdr:col>
      <xdr:colOff>0</xdr:colOff>
      <xdr:row>32</xdr:row>
      <xdr:rowOff>163741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552338"/>
          <a:ext cx="8382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159436</xdr:rowOff>
    </xdr:from>
    <xdr:to>
      <xdr:col>50</xdr:col>
      <xdr:colOff>114300</xdr:colOff>
      <xdr:row>32</xdr:row>
      <xdr:rowOff>163741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64583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143358</xdr:rowOff>
    </xdr:from>
    <xdr:to>
      <xdr:col>45</xdr:col>
      <xdr:colOff>177800</xdr:colOff>
      <xdr:row>32</xdr:row>
      <xdr:rowOff>159436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2975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136042</xdr:rowOff>
    </xdr:from>
    <xdr:to>
      <xdr:col>41</xdr:col>
      <xdr:colOff>50800</xdr:colOff>
      <xdr:row>32</xdr:row>
      <xdr:rowOff>143358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6224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15138</xdr:rowOff>
    </xdr:from>
    <xdr:to>
      <xdr:col>55</xdr:col>
      <xdr:colOff>50800</xdr:colOff>
      <xdr:row>32</xdr:row>
      <xdr:rowOff>116738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38015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112941</xdr:rowOff>
    </xdr:from>
    <xdr:to>
      <xdr:col>50</xdr:col>
      <xdr:colOff>165100</xdr:colOff>
      <xdr:row>33</xdr:row>
      <xdr:rowOff>43091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5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59618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3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108636</xdr:rowOff>
    </xdr:from>
    <xdr:to>
      <xdr:col>46</xdr:col>
      <xdr:colOff>38100</xdr:colOff>
      <xdr:row>33</xdr:row>
      <xdr:rowOff>38786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5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55313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3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92558</xdr:rowOff>
    </xdr:from>
    <xdr:to>
      <xdr:col>41</xdr:col>
      <xdr:colOff>101600</xdr:colOff>
      <xdr:row>33</xdr:row>
      <xdr:rowOff>22708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39235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3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85242</xdr:rowOff>
    </xdr:from>
    <xdr:to>
      <xdr:col>36</xdr:col>
      <xdr:colOff>165100</xdr:colOff>
      <xdr:row>33</xdr:row>
      <xdr:rowOff>15392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31919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3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56457</xdr:rowOff>
    </xdr:from>
    <xdr:to>
      <xdr:col>55</xdr:col>
      <xdr:colOff>0</xdr:colOff>
      <xdr:row>57</xdr:row>
      <xdr:rowOff>6002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14757"/>
          <a:ext cx="838200" cy="46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6002</xdr:rowOff>
    </xdr:from>
    <xdr:to>
      <xdr:col>50</xdr:col>
      <xdr:colOff>114300</xdr:colOff>
      <xdr:row>57</xdr:row>
      <xdr:rowOff>50578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78652"/>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104255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69585</xdr:rowOff>
    </xdr:from>
    <xdr:to>
      <xdr:col>45</xdr:col>
      <xdr:colOff>177800</xdr:colOff>
      <xdr:row>57</xdr:row>
      <xdr:rowOff>50578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70785"/>
          <a:ext cx="889000" cy="15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69585</xdr:rowOff>
    </xdr:from>
    <xdr:to>
      <xdr:col>41</xdr:col>
      <xdr:colOff>50800</xdr:colOff>
      <xdr:row>57</xdr:row>
      <xdr:rowOff>59135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70785"/>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5657</xdr:rowOff>
    </xdr:from>
    <xdr:to>
      <xdr:col>55</xdr:col>
      <xdr:colOff>50800</xdr:colOff>
      <xdr:row>54</xdr:row>
      <xdr:rowOff>107257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28534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126652</xdr:rowOff>
    </xdr:from>
    <xdr:to>
      <xdr:col>50</xdr:col>
      <xdr:colOff>165100</xdr:colOff>
      <xdr:row>57</xdr:row>
      <xdr:rowOff>56802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171228</xdr:rowOff>
    </xdr:from>
    <xdr:to>
      <xdr:col>46</xdr:col>
      <xdr:colOff>38100</xdr:colOff>
      <xdr:row>57</xdr:row>
      <xdr:rowOff>101378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92505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18785</xdr:rowOff>
    </xdr:from>
    <xdr:to>
      <xdr:col>41</xdr:col>
      <xdr:colOff>101600</xdr:colOff>
      <xdr:row>56</xdr:row>
      <xdr:rowOff>120385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111512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8335</xdr:rowOff>
    </xdr:from>
    <xdr:to>
      <xdr:col>36</xdr:col>
      <xdr:colOff>165100</xdr:colOff>
      <xdr:row>57</xdr:row>
      <xdr:rowOff>109935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101062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123507</xdr:rowOff>
    </xdr:from>
    <xdr:to>
      <xdr:col>55</xdr:col>
      <xdr:colOff>0</xdr:colOff>
      <xdr:row>77</xdr:row>
      <xdr:rowOff>59537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53707"/>
          <a:ext cx="8382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59537</xdr:rowOff>
    </xdr:from>
    <xdr:to>
      <xdr:col>50</xdr:col>
      <xdr:colOff>114300</xdr:colOff>
      <xdr:row>77</xdr:row>
      <xdr:rowOff>87351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61187"/>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117869</xdr:rowOff>
    </xdr:from>
    <xdr:to>
      <xdr:col>45</xdr:col>
      <xdr:colOff>177800</xdr:colOff>
      <xdr:row>77</xdr:row>
      <xdr:rowOff>87351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805169"/>
          <a:ext cx="889000" cy="4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117869</xdr:rowOff>
    </xdr:from>
    <xdr:to>
      <xdr:col>41</xdr:col>
      <xdr:colOff>50800</xdr:colOff>
      <xdr:row>75</xdr:row>
      <xdr:rowOff>135013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805169"/>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72707</xdr:rowOff>
    </xdr:from>
    <xdr:to>
      <xdr:col>55</xdr:col>
      <xdr:colOff>50800</xdr:colOff>
      <xdr:row>77</xdr:row>
      <xdr:rowOff>2857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51134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8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8737</xdr:rowOff>
    </xdr:from>
    <xdr:to>
      <xdr:col>50</xdr:col>
      <xdr:colOff>165100</xdr:colOff>
      <xdr:row>77</xdr:row>
      <xdr:rowOff>110337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101464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36551</xdr:rowOff>
    </xdr:from>
    <xdr:to>
      <xdr:col>46</xdr:col>
      <xdr:colOff>38100</xdr:colOff>
      <xdr:row>77</xdr:row>
      <xdr:rowOff>138151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129278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67069</xdr:rowOff>
    </xdr:from>
    <xdr:to>
      <xdr:col>41</xdr:col>
      <xdr:colOff>101600</xdr:colOff>
      <xdr:row>74</xdr:row>
      <xdr:rowOff>168669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7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159796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84213</xdr:rowOff>
    </xdr:from>
    <xdr:to>
      <xdr:col>36</xdr:col>
      <xdr:colOff>165100</xdr:colOff>
      <xdr:row>76</xdr:row>
      <xdr:rowOff>14363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5490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149805</xdr:rowOff>
    </xdr:from>
    <xdr:to>
      <xdr:col>55</xdr:col>
      <xdr:colOff>0</xdr:colOff>
      <xdr:row>94</xdr:row>
      <xdr:rowOff>77201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5580305"/>
          <a:ext cx="838200" cy="6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77201</xdr:rowOff>
    </xdr:from>
    <xdr:to>
      <xdr:col>50</xdr:col>
      <xdr:colOff>114300</xdr:colOff>
      <xdr:row>94</xdr:row>
      <xdr:rowOff>150856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93501"/>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150856</xdr:rowOff>
    </xdr:from>
    <xdr:to>
      <xdr:col>45</xdr:col>
      <xdr:colOff>177800</xdr:colOff>
      <xdr:row>97</xdr:row>
      <xdr:rowOff>7889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267156"/>
          <a:ext cx="889000" cy="37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131425</xdr:rowOff>
    </xdr:from>
    <xdr:to>
      <xdr:col>41</xdr:col>
      <xdr:colOff>50800</xdr:colOff>
      <xdr:row>97</xdr:row>
      <xdr:rowOff>7889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90625"/>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99005</xdr:rowOff>
    </xdr:from>
    <xdr:to>
      <xdr:col>55</xdr:col>
      <xdr:colOff>50800</xdr:colOff>
      <xdr:row>91</xdr:row>
      <xdr:rowOff>29155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5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52032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4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26401</xdr:rowOff>
    </xdr:from>
    <xdr:to>
      <xdr:col>50</xdr:col>
      <xdr:colOff>165100</xdr:colOff>
      <xdr:row>94</xdr:row>
      <xdr:rowOff>128001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144528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9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100056</xdr:rowOff>
    </xdr:from>
    <xdr:to>
      <xdr:col>46</xdr:col>
      <xdr:colOff>38100</xdr:colOff>
      <xdr:row>95</xdr:row>
      <xdr:rowOff>30206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46733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128539</xdr:rowOff>
    </xdr:from>
    <xdr:to>
      <xdr:col>41</xdr:col>
      <xdr:colOff>101600</xdr:colOff>
      <xdr:row>97</xdr:row>
      <xdr:rowOff>58689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49816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6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80625</xdr:rowOff>
    </xdr:from>
    <xdr:to>
      <xdr:col>36</xdr:col>
      <xdr:colOff>165100</xdr:colOff>
      <xdr:row>97</xdr:row>
      <xdr:rowOff>10775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121412</xdr:rowOff>
    </xdr:from>
    <xdr:to>
      <xdr:col>85</xdr:col>
      <xdr:colOff>127000</xdr:colOff>
      <xdr:row>39</xdr:row>
      <xdr:rowOff>32486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6512"/>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27305</xdr:rowOff>
    </xdr:from>
    <xdr:to>
      <xdr:col>81</xdr:col>
      <xdr:colOff>50800</xdr:colOff>
      <xdr:row>39</xdr:row>
      <xdr:rowOff>32486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1385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115545</xdr:rowOff>
    </xdr:from>
    <xdr:to>
      <xdr:col>76</xdr:col>
      <xdr:colOff>114300</xdr:colOff>
      <xdr:row>39</xdr:row>
      <xdr:rowOff>27305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3064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115545</xdr:rowOff>
    </xdr:from>
    <xdr:to>
      <xdr:col>71</xdr:col>
      <xdr:colOff>177800</xdr:colOff>
      <xdr:row>38</xdr:row>
      <xdr:rowOff>124384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30645"/>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33037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70612</xdr:rowOff>
    </xdr:from>
    <xdr:to>
      <xdr:col>85</xdr:col>
      <xdr:colOff>177800</xdr:colOff>
      <xdr:row>39</xdr:row>
      <xdr:rowOff>762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153136</xdr:rowOff>
    </xdr:from>
    <xdr:to>
      <xdr:col>81</xdr:col>
      <xdr:colOff>101600</xdr:colOff>
      <xdr:row>39</xdr:row>
      <xdr:rowOff>83286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74413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147955</xdr:rowOff>
    </xdr:from>
    <xdr:to>
      <xdr:col>76</xdr:col>
      <xdr:colOff>165100</xdr:colOff>
      <xdr:row>39</xdr:row>
      <xdr:rowOff>78105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69232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64745</xdr:rowOff>
    </xdr:from>
    <xdr:to>
      <xdr:col>72</xdr:col>
      <xdr:colOff>38100</xdr:colOff>
      <xdr:row>38</xdr:row>
      <xdr:rowOff>166345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11421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73584</xdr:rowOff>
    </xdr:from>
    <xdr:to>
      <xdr:col>67</xdr:col>
      <xdr:colOff>101600</xdr:colOff>
      <xdr:row>39</xdr:row>
      <xdr:rowOff>3734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20261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81750</xdr:rowOff>
    </xdr:from>
    <xdr:to>
      <xdr:col>85</xdr:col>
      <xdr:colOff>127000</xdr:colOff>
      <xdr:row>77</xdr:row>
      <xdr:rowOff>35668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11950"/>
          <a:ext cx="838200" cy="1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81750</xdr:rowOff>
    </xdr:from>
    <xdr:to>
      <xdr:col>81</xdr:col>
      <xdr:colOff>50800</xdr:colOff>
      <xdr:row>77</xdr:row>
      <xdr:rowOff>56928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11950"/>
          <a:ext cx="889000" cy="1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158674</xdr:rowOff>
    </xdr:from>
    <xdr:to>
      <xdr:col>76</xdr:col>
      <xdr:colOff>114300</xdr:colOff>
      <xdr:row>77</xdr:row>
      <xdr:rowOff>56928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88874"/>
          <a:ext cx="889000" cy="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158674</xdr:rowOff>
    </xdr:from>
    <xdr:to>
      <xdr:col>71</xdr:col>
      <xdr:colOff>177800</xdr:colOff>
      <xdr:row>76</xdr:row>
      <xdr:rowOff>166846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88874"/>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156318</xdr:rowOff>
    </xdr:from>
    <xdr:to>
      <xdr:col>85</xdr:col>
      <xdr:colOff>177800</xdr:colOff>
      <xdr:row>77</xdr:row>
      <xdr:rowOff>86468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134745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30950</xdr:rowOff>
    </xdr:from>
    <xdr:to>
      <xdr:col>81</xdr:col>
      <xdr:colOff>101600</xdr:colOff>
      <xdr:row>76</xdr:row>
      <xdr:rowOff>132550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149077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6128</xdr:rowOff>
    </xdr:from>
    <xdr:to>
      <xdr:col>76</xdr:col>
      <xdr:colOff>165100</xdr:colOff>
      <xdr:row>77</xdr:row>
      <xdr:rowOff>107728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107874</xdr:rowOff>
    </xdr:from>
    <xdr:to>
      <xdr:col>72</xdr:col>
      <xdr:colOff>38100</xdr:colOff>
      <xdr:row>77</xdr:row>
      <xdr:rowOff>38024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54551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116046</xdr:rowOff>
    </xdr:from>
    <xdr:to>
      <xdr:col>67</xdr:col>
      <xdr:colOff>101600</xdr:colOff>
      <xdr:row>77</xdr:row>
      <xdr:rowOff>46196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62723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13208</xdr:rowOff>
    </xdr:from>
    <xdr:to>
      <xdr:col>85</xdr:col>
      <xdr:colOff>127000</xdr:colOff>
      <xdr:row>96</xdr:row>
      <xdr:rowOff>10540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300958"/>
          <a:ext cx="838200" cy="1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13208</xdr:rowOff>
    </xdr:from>
    <xdr:to>
      <xdr:col>81</xdr:col>
      <xdr:colOff>50800</xdr:colOff>
      <xdr:row>98</xdr:row>
      <xdr:rowOff>22733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300958"/>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150876</xdr:rowOff>
    </xdr:from>
    <xdr:to>
      <xdr:col>76</xdr:col>
      <xdr:colOff>114300</xdr:colOff>
      <xdr:row>98</xdr:row>
      <xdr:rowOff>22733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438626"/>
          <a:ext cx="889000" cy="38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150876</xdr:rowOff>
    </xdr:from>
    <xdr:to>
      <xdr:col>71</xdr:col>
      <xdr:colOff>177800</xdr:colOff>
      <xdr:row>98</xdr:row>
      <xdr:rowOff>35052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438626"/>
          <a:ext cx="8890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131190</xdr:rowOff>
    </xdr:from>
    <xdr:to>
      <xdr:col>85</xdr:col>
      <xdr:colOff>177800</xdr:colOff>
      <xdr:row>96</xdr:row>
      <xdr:rowOff>61340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109617</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133858</xdr:rowOff>
    </xdr:from>
    <xdr:to>
      <xdr:col>81</xdr:col>
      <xdr:colOff>101600</xdr:colOff>
      <xdr:row>95</xdr:row>
      <xdr:rowOff>64008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2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55135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3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143383</xdr:rowOff>
    </xdr:from>
    <xdr:to>
      <xdr:col>76</xdr:col>
      <xdr:colOff>165100</xdr:colOff>
      <xdr:row>98</xdr:row>
      <xdr:rowOff>73533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64660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6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100076</xdr:rowOff>
    </xdr:from>
    <xdr:to>
      <xdr:col>72</xdr:col>
      <xdr:colOff>38100</xdr:colOff>
      <xdr:row>96</xdr:row>
      <xdr:rowOff>30226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21353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4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155702</xdr:rowOff>
    </xdr:from>
    <xdr:to>
      <xdr:col>67</xdr:col>
      <xdr:colOff>101600</xdr:colOff>
      <xdr:row>98</xdr:row>
      <xdr:rowOff>85852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76979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87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6007209"/>
          <a:ext cx="1269" cy="77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124586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78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6459</xdr:rowOff>
    </xdr:from>
    <xdr:to>
      <xdr:col>116</xdr:col>
      <xdr:colOff>152400</xdr:colOff>
      <xdr:row>35</xdr:row>
      <xdr:rowOff>6459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007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68018</xdr:rowOff>
    </xdr:from>
    <xdr:to>
      <xdr:col>116</xdr:col>
      <xdr:colOff>63500</xdr:colOff>
      <xdr:row>35</xdr:row>
      <xdr:rowOff>137251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554418"/>
          <a:ext cx="838200" cy="58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39242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2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60815</xdr:rowOff>
    </xdr:from>
    <xdr:to>
      <xdr:col>116</xdr:col>
      <xdr:colOff>114300</xdr:colOff>
      <xdr:row>37</xdr:row>
      <xdr:rowOff>162415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0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68018</xdr:rowOff>
    </xdr:from>
    <xdr:to>
      <xdr:col>111</xdr:col>
      <xdr:colOff>177800</xdr:colOff>
      <xdr:row>32</xdr:row>
      <xdr:rowOff>101165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55441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27015</xdr:rowOff>
    </xdr:from>
    <xdr:to>
      <xdr:col>112</xdr:col>
      <xdr:colOff>38100</xdr:colOff>
      <xdr:row>37</xdr:row>
      <xdr:rowOff>128615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119742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3520</xdr:rowOff>
    </xdr:from>
    <xdr:to>
      <xdr:col>107</xdr:col>
      <xdr:colOff>50800</xdr:colOff>
      <xdr:row>32</xdr:row>
      <xdr:rowOff>101165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318470"/>
          <a:ext cx="8890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169237</xdr:rowOff>
    </xdr:from>
    <xdr:to>
      <xdr:col>107</xdr:col>
      <xdr:colOff>101600</xdr:colOff>
      <xdr:row>37</xdr:row>
      <xdr:rowOff>99387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90514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3520</xdr:rowOff>
    </xdr:from>
    <xdr:to>
      <xdr:col>102</xdr:col>
      <xdr:colOff>114300</xdr:colOff>
      <xdr:row>31</xdr:row>
      <xdr:rowOff>112921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31847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99677</xdr:rowOff>
    </xdr:from>
    <xdr:to>
      <xdr:col>102</xdr:col>
      <xdr:colOff>165100</xdr:colOff>
      <xdr:row>37</xdr:row>
      <xdr:rowOff>29827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20954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135763</xdr:rowOff>
    </xdr:from>
    <xdr:to>
      <xdr:col>98</xdr:col>
      <xdr:colOff>38100</xdr:colOff>
      <xdr:row>36</xdr:row>
      <xdr:rowOff>65913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57040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86451</xdr:rowOff>
    </xdr:from>
    <xdr:to>
      <xdr:col>116</xdr:col>
      <xdr:colOff>114300</xdr:colOff>
      <xdr:row>36</xdr:row>
      <xdr:rowOff>16601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109328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17218</xdr:rowOff>
    </xdr:from>
    <xdr:to>
      <xdr:col>112</xdr:col>
      <xdr:colOff>38100</xdr:colOff>
      <xdr:row>32</xdr:row>
      <xdr:rowOff>118818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135345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2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50365</xdr:rowOff>
    </xdr:from>
    <xdr:to>
      <xdr:col>107</xdr:col>
      <xdr:colOff>101600</xdr:colOff>
      <xdr:row>32</xdr:row>
      <xdr:rowOff>151965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5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168492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3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124170</xdr:rowOff>
    </xdr:from>
    <xdr:to>
      <xdr:col>102</xdr:col>
      <xdr:colOff>165100</xdr:colOff>
      <xdr:row>31</xdr:row>
      <xdr:rowOff>54320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70847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0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62121</xdr:rowOff>
    </xdr:from>
    <xdr:to>
      <xdr:col>98</xdr:col>
      <xdr:colOff>38100</xdr:colOff>
      <xdr:row>31</xdr:row>
      <xdr:rowOff>163721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3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8798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15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1512</xdr:rowOff>
    </xdr:from>
    <xdr:to>
      <xdr:col>116</xdr:col>
      <xdr:colOff>63500</xdr:colOff>
      <xdr:row>55</xdr:row>
      <xdr:rowOff>72058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431262"/>
          <a:ext cx="8382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159908</xdr:rowOff>
    </xdr:from>
    <xdr:to>
      <xdr:col>111</xdr:col>
      <xdr:colOff>177800</xdr:colOff>
      <xdr:row>55</xdr:row>
      <xdr:rowOff>1512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246758"/>
          <a:ext cx="889000" cy="18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76538</xdr:rowOff>
    </xdr:from>
    <xdr:to>
      <xdr:col>107</xdr:col>
      <xdr:colOff>50800</xdr:colOff>
      <xdr:row>53</xdr:row>
      <xdr:rowOff>159908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8991938"/>
          <a:ext cx="889000" cy="2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52146</xdr:rowOff>
    </xdr:from>
    <xdr:to>
      <xdr:col>102</xdr:col>
      <xdr:colOff>114300</xdr:colOff>
      <xdr:row>52</xdr:row>
      <xdr:rowOff>76538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8796096"/>
          <a:ext cx="889000" cy="1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21258</xdr:rowOff>
    </xdr:from>
    <xdr:to>
      <xdr:col>116</xdr:col>
      <xdr:colOff>114300</xdr:colOff>
      <xdr:row>55</xdr:row>
      <xdr:rowOff>122858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4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44135</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3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122162</xdr:rowOff>
    </xdr:from>
    <xdr:to>
      <xdr:col>112</xdr:col>
      <xdr:colOff>38100</xdr:colOff>
      <xdr:row>55</xdr:row>
      <xdr:rowOff>52312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3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68839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1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109108</xdr:rowOff>
    </xdr:from>
    <xdr:to>
      <xdr:col>107</xdr:col>
      <xdr:colOff>101600</xdr:colOff>
      <xdr:row>54</xdr:row>
      <xdr:rowOff>39258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1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55785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8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25738</xdr:rowOff>
    </xdr:from>
    <xdr:to>
      <xdr:col>102</xdr:col>
      <xdr:colOff>165100</xdr:colOff>
      <xdr:row>52</xdr:row>
      <xdr:rowOff>127338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89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143865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871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1346</xdr:rowOff>
    </xdr:from>
    <xdr:to>
      <xdr:col>98</xdr:col>
      <xdr:colOff>38100</xdr:colOff>
      <xdr:row>51</xdr:row>
      <xdr:rowOff>102946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119473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5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70982</xdr:rowOff>
    </xdr:from>
    <xdr:to>
      <xdr:col>116</xdr:col>
      <xdr:colOff>63500</xdr:colOff>
      <xdr:row>73</xdr:row>
      <xdr:rowOff>104998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586832"/>
          <a:ext cx="8382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51003</xdr:rowOff>
    </xdr:from>
    <xdr:to>
      <xdr:col>111</xdr:col>
      <xdr:colOff>177800</xdr:colOff>
      <xdr:row>73</xdr:row>
      <xdr:rowOff>70982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566853"/>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51003</xdr:rowOff>
    </xdr:from>
    <xdr:to>
      <xdr:col>107</xdr:col>
      <xdr:colOff>50800</xdr:colOff>
      <xdr:row>73</xdr:row>
      <xdr:rowOff>68194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566853"/>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68194</xdr:rowOff>
    </xdr:from>
    <xdr:to>
      <xdr:col>102</xdr:col>
      <xdr:colOff>114300</xdr:colOff>
      <xdr:row>73</xdr:row>
      <xdr:rowOff>158674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84044"/>
          <a:ext cx="8890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77568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54198</xdr:rowOff>
    </xdr:from>
    <xdr:to>
      <xdr:col>116</xdr:col>
      <xdr:colOff>114300</xdr:colOff>
      <xdr:row>73</xdr:row>
      <xdr:rowOff>155798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77075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2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20182</xdr:rowOff>
    </xdr:from>
    <xdr:to>
      <xdr:col>112</xdr:col>
      <xdr:colOff>38100</xdr:colOff>
      <xdr:row>73</xdr:row>
      <xdr:rowOff>121782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138309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203</xdr:rowOff>
    </xdr:from>
    <xdr:to>
      <xdr:col>107</xdr:col>
      <xdr:colOff>101600</xdr:colOff>
      <xdr:row>73</xdr:row>
      <xdr:rowOff>101803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118330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17394</xdr:rowOff>
    </xdr:from>
    <xdr:to>
      <xdr:col>102</xdr:col>
      <xdr:colOff>165100</xdr:colOff>
      <xdr:row>73</xdr:row>
      <xdr:rowOff>118994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135521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3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107874</xdr:rowOff>
    </xdr:from>
    <xdr:to>
      <xdr:col>98</xdr:col>
      <xdr:colOff>38100</xdr:colOff>
      <xdr:row>74</xdr:row>
      <xdr:rowOff>38024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54551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3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性質別に見た住民一人当たりコストについては，類似団体と比較した場合，「人件費」（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位），「投資及び出資金」（</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，「繰出金」（</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位）が</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特に高く，逆に「物件費」（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維持補修費</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位）が低くなっていることが特徴として挙げられる。</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これらの</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項目の主な理由は以下のとおり</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＜高いもの＞　◆人件費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市域が広大であることや文化財が多いといった都市特性から，教育（文化），消防等の分野において職員の配置を充実させていることによる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◆投資及び出資金</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地下鉄事業に対して経営健全化計画に基づき，多額の健全化出資金を繰り出していることによる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◆繰出金</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高齢化率が高く，</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後期高齢者医療特別会計や介護保険事業特別会計への繰出金が多くなっていること</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＜低いもの＞</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物件費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保育所に占める民営保育所の割合が高いことや，公設施設の民営化を進めていることなどによる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維持補修費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市債残高の縮減に向けて投資的経費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同様に補修の</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規模を的確にコントロールしていることによる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なお，「普通建設事業費」（</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位）の内訳を見ると現在，市役所本庁舎等の大型更新投資を行っていることにより「普通建設事業費（うち更新整備）」（</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位）が増加している。一方，更新設備に注力する中，「普通建設事業費（うち新規整備）」（</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位）は少なくなっている。</a:t>
          </a:r>
          <a:endParaRPr lang="ja-JP" altLang="ja-JP" sz="1050">
            <a:effectLst/>
            <a:latin typeface="ＭＳ 明朝" panose="02020609040205080304" pitchFamily="17" charset="-128"/>
            <a:ea typeface="ＭＳ 明朝" panose="02020609040205080304" pitchFamily="17" charset="-128"/>
          </a:endParaRPr>
        </a:p>
        <a:p>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38463</xdr:rowOff>
    </xdr:from>
    <xdr:to>
      <xdr:col>24</xdr:col>
      <xdr:colOff>63500</xdr:colOff>
      <xdr:row>33</xdr:row>
      <xdr:rowOff>43361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9631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38463</xdr:rowOff>
    </xdr:from>
    <xdr:to>
      <xdr:col>19</xdr:col>
      <xdr:colOff>177800</xdr:colOff>
      <xdr:row>33</xdr:row>
      <xdr:rowOff>40096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963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95613</xdr:rowOff>
    </xdr:from>
    <xdr:to>
      <xdr:col>15</xdr:col>
      <xdr:colOff>50800</xdr:colOff>
      <xdr:row>33</xdr:row>
      <xdr:rowOff>40096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8201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95613</xdr:rowOff>
    </xdr:from>
    <xdr:to>
      <xdr:col>10</xdr:col>
      <xdr:colOff>114300</xdr:colOff>
      <xdr:row>33</xdr:row>
      <xdr:rowOff>12337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820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164011</xdr:rowOff>
    </xdr:from>
    <xdr:to>
      <xdr:col>24</xdr:col>
      <xdr:colOff>114300</xdr:colOff>
      <xdr:row>33</xdr:row>
      <xdr:rowOff>94161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159113</xdr:rowOff>
    </xdr:from>
    <xdr:to>
      <xdr:col>20</xdr:col>
      <xdr:colOff>38100</xdr:colOff>
      <xdr:row>33</xdr:row>
      <xdr:rowOff>89263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160746</xdr:rowOff>
    </xdr:from>
    <xdr:to>
      <xdr:col>15</xdr:col>
      <xdr:colOff>101600</xdr:colOff>
      <xdr:row>33</xdr:row>
      <xdr:rowOff>90896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107423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44813</xdr:rowOff>
    </xdr:from>
    <xdr:to>
      <xdr:col>10</xdr:col>
      <xdr:colOff>165100</xdr:colOff>
      <xdr:row>32</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162940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132987</xdr:rowOff>
    </xdr:from>
    <xdr:to>
      <xdr:col>6</xdr:col>
      <xdr:colOff>38100</xdr:colOff>
      <xdr:row>33</xdr:row>
      <xdr:rowOff>63137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79664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9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8255</xdr:rowOff>
    </xdr:from>
    <xdr:to>
      <xdr:col>24</xdr:col>
      <xdr:colOff>63500</xdr:colOff>
      <xdr:row>55</xdr:row>
      <xdr:rowOff>36602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66555"/>
          <a:ext cx="8382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36602</xdr:rowOff>
    </xdr:from>
    <xdr:to>
      <xdr:col>19</xdr:col>
      <xdr:colOff>177800</xdr:colOff>
      <xdr:row>55</xdr:row>
      <xdr:rowOff>58730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6635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151998</xdr:rowOff>
    </xdr:from>
    <xdr:to>
      <xdr:col>15</xdr:col>
      <xdr:colOff>50800</xdr:colOff>
      <xdr:row>55</xdr:row>
      <xdr:rowOff>58730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10298"/>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151998</xdr:rowOff>
    </xdr:from>
    <xdr:to>
      <xdr:col>10</xdr:col>
      <xdr:colOff>114300</xdr:colOff>
      <xdr:row>55</xdr:row>
      <xdr:rowOff>140889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10298"/>
          <a:ext cx="889000" cy="1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128905</xdr:rowOff>
    </xdr:from>
    <xdr:to>
      <xdr:col>24</xdr:col>
      <xdr:colOff>114300</xdr:colOff>
      <xdr:row>54</xdr:row>
      <xdr:rowOff>59055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151782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157252</xdr:rowOff>
    </xdr:from>
    <xdr:to>
      <xdr:col>20</xdr:col>
      <xdr:colOff>38100</xdr:colOff>
      <xdr:row>55</xdr:row>
      <xdr:rowOff>87402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103929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1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7930</xdr:rowOff>
    </xdr:from>
    <xdr:to>
      <xdr:col>15</xdr:col>
      <xdr:colOff>101600</xdr:colOff>
      <xdr:row>55</xdr:row>
      <xdr:rowOff>109530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126057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101198</xdr:rowOff>
    </xdr:from>
    <xdr:to>
      <xdr:col>10</xdr:col>
      <xdr:colOff>165100</xdr:colOff>
      <xdr:row>55</xdr:row>
      <xdr:rowOff>31348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47875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90089</xdr:rowOff>
    </xdr:from>
    <xdr:to>
      <xdr:col>6</xdr:col>
      <xdr:colOff>38100</xdr:colOff>
      <xdr:row>56</xdr:row>
      <xdr:rowOff>20239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84281</xdr:rowOff>
    </xdr:from>
    <xdr:to>
      <xdr:col>24</xdr:col>
      <xdr:colOff>63500</xdr:colOff>
      <xdr:row>73</xdr:row>
      <xdr:rowOff>116329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00131"/>
          <a:ext cx="8382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84281</xdr:rowOff>
    </xdr:from>
    <xdr:to>
      <xdr:col>19</xdr:col>
      <xdr:colOff>177800</xdr:colOff>
      <xdr:row>73</xdr:row>
      <xdr:rowOff>99478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00131"/>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99478</xdr:rowOff>
    </xdr:from>
    <xdr:to>
      <xdr:col>15</xdr:col>
      <xdr:colOff>50800</xdr:colOff>
      <xdr:row>74</xdr:row>
      <xdr:rowOff>11140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15328"/>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11140</xdr:rowOff>
    </xdr:from>
    <xdr:to>
      <xdr:col>10</xdr:col>
      <xdr:colOff>114300</xdr:colOff>
      <xdr:row>74</xdr:row>
      <xdr:rowOff>58754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98440"/>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65529</xdr:rowOff>
    </xdr:from>
    <xdr:to>
      <xdr:col>24</xdr:col>
      <xdr:colOff>114300</xdr:colOff>
      <xdr:row>73</xdr:row>
      <xdr:rowOff>167129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88406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33481</xdr:rowOff>
    </xdr:from>
    <xdr:to>
      <xdr:col>20</xdr:col>
      <xdr:colOff>38100</xdr:colOff>
      <xdr:row>73</xdr:row>
      <xdr:rowOff>135081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151608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48678</xdr:rowOff>
    </xdr:from>
    <xdr:to>
      <xdr:col>15</xdr:col>
      <xdr:colOff>101600</xdr:colOff>
      <xdr:row>73</xdr:row>
      <xdr:rowOff>150278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166805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131790</xdr:rowOff>
    </xdr:from>
    <xdr:to>
      <xdr:col>10</xdr:col>
      <xdr:colOff>165100</xdr:colOff>
      <xdr:row>74</xdr:row>
      <xdr:rowOff>61940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78467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7954</xdr:rowOff>
    </xdr:from>
    <xdr:to>
      <xdr:col>6</xdr:col>
      <xdr:colOff>38100</xdr:colOff>
      <xdr:row>74</xdr:row>
      <xdr:rowOff>109554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126081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75388</xdr:rowOff>
    </xdr:from>
    <xdr:to>
      <xdr:col>24</xdr:col>
      <xdr:colOff>63500</xdr:colOff>
      <xdr:row>95</xdr:row>
      <xdr:rowOff>73673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191688"/>
          <a:ext cx="8382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73673</xdr:rowOff>
    </xdr:from>
    <xdr:to>
      <xdr:col>19</xdr:col>
      <xdr:colOff>177800</xdr:colOff>
      <xdr:row>96</xdr:row>
      <xdr:rowOff>91084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61423"/>
          <a:ext cx="889000" cy="1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91084</xdr:rowOff>
    </xdr:from>
    <xdr:to>
      <xdr:col>15</xdr:col>
      <xdr:colOff>50800</xdr:colOff>
      <xdr:row>97</xdr:row>
      <xdr:rowOff>28944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50284"/>
          <a:ext cx="889000"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12409</xdr:rowOff>
    </xdr:from>
    <xdr:to>
      <xdr:col>10</xdr:col>
      <xdr:colOff>114300</xdr:colOff>
      <xdr:row>97</xdr:row>
      <xdr:rowOff>28944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4305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24588</xdr:rowOff>
    </xdr:from>
    <xdr:to>
      <xdr:col>24</xdr:col>
      <xdr:colOff>114300</xdr:colOff>
      <xdr:row>94</xdr:row>
      <xdr:rowOff>126188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47465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22873</xdr:rowOff>
    </xdr:from>
    <xdr:to>
      <xdr:col>20</xdr:col>
      <xdr:colOff>38100</xdr:colOff>
      <xdr:row>95</xdr:row>
      <xdr:rowOff>124473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141000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40284</xdr:rowOff>
    </xdr:from>
    <xdr:to>
      <xdr:col>15</xdr:col>
      <xdr:colOff>101600</xdr:colOff>
      <xdr:row>96</xdr:row>
      <xdr:rowOff>141884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133011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149594</xdr:rowOff>
    </xdr:from>
    <xdr:to>
      <xdr:col>10</xdr:col>
      <xdr:colOff>165100</xdr:colOff>
      <xdr:row>97</xdr:row>
      <xdr:rowOff>79744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70871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133059</xdr:rowOff>
    </xdr:from>
    <xdr:to>
      <xdr:col>6</xdr:col>
      <xdr:colOff>38100</xdr:colOff>
      <xdr:row>97</xdr:row>
      <xdr:rowOff>63209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54336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15494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012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10922</xdr:rowOff>
    </xdr:from>
    <xdr:to>
      <xdr:col>50</xdr:col>
      <xdr:colOff>114300</xdr:colOff>
      <xdr:row>39</xdr:row>
      <xdr:rowOff>14732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974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75692</xdr:rowOff>
    </xdr:from>
    <xdr:to>
      <xdr:col>45</xdr:col>
      <xdr:colOff>177800</xdr:colOff>
      <xdr:row>39</xdr:row>
      <xdr:rowOff>10922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19342"/>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4064</xdr:rowOff>
    </xdr:from>
    <xdr:to>
      <xdr:col>41</xdr:col>
      <xdr:colOff>50800</xdr:colOff>
      <xdr:row>37</xdr:row>
      <xdr:rowOff>75692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76264"/>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136144</xdr:rowOff>
    </xdr:from>
    <xdr:to>
      <xdr:col>55</xdr:col>
      <xdr:colOff>50800</xdr:colOff>
      <xdr:row>39</xdr:row>
      <xdr:rowOff>66294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51071</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6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135382</xdr:rowOff>
    </xdr:from>
    <xdr:to>
      <xdr:col>50</xdr:col>
      <xdr:colOff>165100</xdr:colOff>
      <xdr:row>39</xdr:row>
      <xdr:rowOff>65532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56659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131572</xdr:rowOff>
    </xdr:from>
    <xdr:to>
      <xdr:col>46</xdr:col>
      <xdr:colOff>38100</xdr:colOff>
      <xdr:row>39</xdr:row>
      <xdr:rowOff>61722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52849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24892</xdr:rowOff>
    </xdr:from>
    <xdr:to>
      <xdr:col>41</xdr:col>
      <xdr:colOff>101600</xdr:colOff>
      <xdr:row>37</xdr:row>
      <xdr:rowOff>126492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117619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124714</xdr:rowOff>
    </xdr:from>
    <xdr:to>
      <xdr:col>36</xdr:col>
      <xdr:colOff>165100</xdr:colOff>
      <xdr:row>36</xdr:row>
      <xdr:rowOff>54864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45991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40749</xdr:rowOff>
    </xdr:from>
    <xdr:to>
      <xdr:col>55</xdr:col>
      <xdr:colOff>0</xdr:colOff>
      <xdr:row>58</xdr:row>
      <xdr:rowOff>61160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84849"/>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32748</xdr:rowOff>
    </xdr:from>
    <xdr:to>
      <xdr:col>50</xdr:col>
      <xdr:colOff>114300</xdr:colOff>
      <xdr:row>58</xdr:row>
      <xdr:rowOff>61160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76848"/>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23767</xdr:rowOff>
    </xdr:from>
    <xdr:to>
      <xdr:col>45</xdr:col>
      <xdr:colOff>177800</xdr:colOff>
      <xdr:row>58</xdr:row>
      <xdr:rowOff>32748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67867"/>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23767</xdr:rowOff>
    </xdr:from>
    <xdr:to>
      <xdr:col>41</xdr:col>
      <xdr:colOff>50800</xdr:colOff>
      <xdr:row>58</xdr:row>
      <xdr:rowOff>62466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67867"/>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161399</xdr:rowOff>
    </xdr:from>
    <xdr:to>
      <xdr:col>55</xdr:col>
      <xdr:colOff>50800</xdr:colOff>
      <xdr:row>58</xdr:row>
      <xdr:rowOff>91549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139826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10360</xdr:rowOff>
    </xdr:from>
    <xdr:to>
      <xdr:col>50</xdr:col>
      <xdr:colOff>165100</xdr:colOff>
      <xdr:row>58</xdr:row>
      <xdr:rowOff>111960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103087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4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153398</xdr:rowOff>
    </xdr:from>
    <xdr:to>
      <xdr:col>46</xdr:col>
      <xdr:colOff>38100</xdr:colOff>
      <xdr:row>58</xdr:row>
      <xdr:rowOff>83548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74675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144417</xdr:rowOff>
    </xdr:from>
    <xdr:to>
      <xdr:col>41</xdr:col>
      <xdr:colOff>101600</xdr:colOff>
      <xdr:row>58</xdr:row>
      <xdr:rowOff>74567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65694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11666</xdr:rowOff>
    </xdr:from>
    <xdr:to>
      <xdr:col>36</xdr:col>
      <xdr:colOff>165100</xdr:colOff>
      <xdr:row>58</xdr:row>
      <xdr:rowOff>113266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104393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157897</xdr:rowOff>
    </xdr:from>
    <xdr:to>
      <xdr:col>54</xdr:col>
      <xdr:colOff>189865</xdr:colOff>
      <xdr:row>78</xdr:row>
      <xdr:rowOff>74434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30847"/>
          <a:ext cx="1270" cy="11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78261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74434</xdr:rowOff>
    </xdr:from>
    <xdr:to>
      <xdr:col>55</xdr:col>
      <xdr:colOff>88900</xdr:colOff>
      <xdr:row>78</xdr:row>
      <xdr:rowOff>74434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4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157897</xdr:rowOff>
    </xdr:from>
    <xdr:to>
      <xdr:col>55</xdr:col>
      <xdr:colOff>88900</xdr:colOff>
      <xdr:row>71</xdr:row>
      <xdr:rowOff>157897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30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99169</xdr:rowOff>
    </xdr:from>
    <xdr:to>
      <xdr:col>55</xdr:col>
      <xdr:colOff>0</xdr:colOff>
      <xdr:row>74</xdr:row>
      <xdr:rowOff>165074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786469"/>
          <a:ext cx="8382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62115</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2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83688</xdr:rowOff>
    </xdr:from>
    <xdr:to>
      <xdr:col>55</xdr:col>
      <xdr:colOff>50800</xdr:colOff>
      <xdr:row>76</xdr:row>
      <xdr:rowOff>13838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94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89202</xdr:rowOff>
    </xdr:from>
    <xdr:to>
      <xdr:col>50</xdr:col>
      <xdr:colOff>114300</xdr:colOff>
      <xdr:row>74</xdr:row>
      <xdr:rowOff>99169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605052"/>
          <a:ext cx="889000" cy="1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62954</xdr:rowOff>
    </xdr:from>
    <xdr:to>
      <xdr:col>50</xdr:col>
      <xdr:colOff>165100</xdr:colOff>
      <xdr:row>75</xdr:row>
      <xdr:rowOff>164554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155681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164343</xdr:rowOff>
    </xdr:from>
    <xdr:to>
      <xdr:col>45</xdr:col>
      <xdr:colOff>177800</xdr:colOff>
      <xdr:row>73</xdr:row>
      <xdr:rowOff>89202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337293"/>
          <a:ext cx="889000" cy="26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28115</xdr:rowOff>
    </xdr:from>
    <xdr:to>
      <xdr:col>46</xdr:col>
      <xdr:colOff>38100</xdr:colOff>
      <xdr:row>75</xdr:row>
      <xdr:rowOff>129715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120842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1512</xdr:rowOff>
    </xdr:from>
    <xdr:to>
      <xdr:col>41</xdr:col>
      <xdr:colOff>50800</xdr:colOff>
      <xdr:row>71</xdr:row>
      <xdr:rowOff>164343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174462"/>
          <a:ext cx="889000" cy="16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144542</xdr:rowOff>
    </xdr:from>
    <xdr:to>
      <xdr:col>41</xdr:col>
      <xdr:colOff>101600</xdr:colOff>
      <xdr:row>75</xdr:row>
      <xdr:rowOff>74692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65819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120401</xdr:rowOff>
    </xdr:from>
    <xdr:to>
      <xdr:col>36</xdr:col>
      <xdr:colOff>165100</xdr:colOff>
      <xdr:row>75</xdr:row>
      <xdr:rowOff>50551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41678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114274</xdr:rowOff>
    </xdr:from>
    <xdr:to>
      <xdr:col>55</xdr:col>
      <xdr:colOff>50800</xdr:colOff>
      <xdr:row>75</xdr:row>
      <xdr:rowOff>44424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137151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6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48369</xdr:rowOff>
    </xdr:from>
    <xdr:to>
      <xdr:col>50</xdr:col>
      <xdr:colOff>165100</xdr:colOff>
      <xdr:row>74</xdr:row>
      <xdr:rowOff>149969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7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166496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5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38402</xdr:rowOff>
    </xdr:from>
    <xdr:to>
      <xdr:col>46</xdr:col>
      <xdr:colOff>38100</xdr:colOff>
      <xdr:row>73</xdr:row>
      <xdr:rowOff>140002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5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156529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3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113543</xdr:rowOff>
    </xdr:from>
    <xdr:to>
      <xdr:col>41</xdr:col>
      <xdr:colOff>101600</xdr:colOff>
      <xdr:row>72</xdr:row>
      <xdr:rowOff>43693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2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60220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122162</xdr:rowOff>
    </xdr:from>
    <xdr:to>
      <xdr:col>36</xdr:col>
      <xdr:colOff>165100</xdr:colOff>
      <xdr:row>71</xdr:row>
      <xdr:rowOff>52312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68839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18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149171</xdr:rowOff>
    </xdr:from>
    <xdr:to>
      <xdr:col>55</xdr:col>
      <xdr:colOff>0</xdr:colOff>
      <xdr:row>96</xdr:row>
      <xdr:rowOff>69650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36921"/>
          <a:ext cx="8382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155212</xdr:rowOff>
    </xdr:from>
    <xdr:to>
      <xdr:col>50</xdr:col>
      <xdr:colOff>114300</xdr:colOff>
      <xdr:row>96</xdr:row>
      <xdr:rowOff>69650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442962"/>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68703</xdr:rowOff>
    </xdr:from>
    <xdr:to>
      <xdr:col>45</xdr:col>
      <xdr:colOff>177800</xdr:colOff>
      <xdr:row>95</xdr:row>
      <xdr:rowOff>155212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356453"/>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68703</xdr:rowOff>
    </xdr:from>
    <xdr:to>
      <xdr:col>41</xdr:col>
      <xdr:colOff>50800</xdr:colOff>
      <xdr:row>95</xdr:row>
      <xdr:rowOff>119649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56453"/>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98371</xdr:rowOff>
    </xdr:from>
    <xdr:to>
      <xdr:col>55</xdr:col>
      <xdr:colOff>50800</xdr:colOff>
      <xdr:row>96</xdr:row>
      <xdr:rowOff>28521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76798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18850</xdr:rowOff>
    </xdr:from>
    <xdr:to>
      <xdr:col>50</xdr:col>
      <xdr:colOff>165100</xdr:colOff>
      <xdr:row>96</xdr:row>
      <xdr:rowOff>120450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111577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104412</xdr:rowOff>
    </xdr:from>
    <xdr:to>
      <xdr:col>46</xdr:col>
      <xdr:colOff>38100</xdr:colOff>
      <xdr:row>96</xdr:row>
      <xdr:rowOff>34562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17903</xdr:rowOff>
    </xdr:from>
    <xdr:to>
      <xdr:col>41</xdr:col>
      <xdr:colOff>101600</xdr:colOff>
      <xdr:row>95</xdr:row>
      <xdr:rowOff>119503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110630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68849</xdr:rowOff>
    </xdr:from>
    <xdr:to>
      <xdr:col>36</xdr:col>
      <xdr:colOff>165100</xdr:colOff>
      <xdr:row>95</xdr:row>
      <xdr:rowOff>170449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161576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66711</xdr:rowOff>
    </xdr:from>
    <xdr:to>
      <xdr:col>85</xdr:col>
      <xdr:colOff>127000</xdr:colOff>
      <xdr:row>33</xdr:row>
      <xdr:rowOff>167785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724561"/>
          <a:ext cx="838200" cy="10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167785</xdr:rowOff>
    </xdr:from>
    <xdr:to>
      <xdr:col>81</xdr:col>
      <xdr:colOff>50800</xdr:colOff>
      <xdr:row>34</xdr:row>
      <xdr:rowOff>9561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825635"/>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89408</xdr:rowOff>
    </xdr:from>
    <xdr:to>
      <xdr:col>76</xdr:col>
      <xdr:colOff>114300</xdr:colOff>
      <xdr:row>34</xdr:row>
      <xdr:rowOff>9561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47258"/>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127127</xdr:rowOff>
    </xdr:from>
    <xdr:to>
      <xdr:col>71</xdr:col>
      <xdr:colOff>177800</xdr:colOff>
      <xdr:row>33</xdr:row>
      <xdr:rowOff>89408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613527"/>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15911</xdr:rowOff>
    </xdr:from>
    <xdr:to>
      <xdr:col>85</xdr:col>
      <xdr:colOff>177800</xdr:colOff>
      <xdr:row>33</xdr:row>
      <xdr:rowOff>117511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38788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5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116985</xdr:rowOff>
    </xdr:from>
    <xdr:to>
      <xdr:col>81</xdr:col>
      <xdr:colOff>101600</xdr:colOff>
      <xdr:row>34</xdr:row>
      <xdr:rowOff>47135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7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63662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5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130211</xdr:rowOff>
    </xdr:from>
    <xdr:to>
      <xdr:col>76</xdr:col>
      <xdr:colOff>165100</xdr:colOff>
      <xdr:row>34</xdr:row>
      <xdr:rowOff>60361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76888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38608</xdr:rowOff>
    </xdr:from>
    <xdr:to>
      <xdr:col>72</xdr:col>
      <xdr:colOff>38100</xdr:colOff>
      <xdr:row>33</xdr:row>
      <xdr:rowOff>140208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156735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76327</xdr:rowOff>
    </xdr:from>
    <xdr:to>
      <xdr:col>67</xdr:col>
      <xdr:colOff>101600</xdr:colOff>
      <xdr:row>33</xdr:row>
      <xdr:rowOff>6477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5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23004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3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13170</xdr:rowOff>
    </xdr:from>
    <xdr:to>
      <xdr:col>85</xdr:col>
      <xdr:colOff>127000</xdr:colOff>
      <xdr:row>52</xdr:row>
      <xdr:rowOff>145666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928570"/>
          <a:ext cx="8382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145666</xdr:rowOff>
    </xdr:from>
    <xdr:to>
      <xdr:col>81</xdr:col>
      <xdr:colOff>50800</xdr:colOff>
      <xdr:row>58</xdr:row>
      <xdr:rowOff>143929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061066"/>
          <a:ext cx="889000" cy="10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138580</xdr:rowOff>
    </xdr:from>
    <xdr:to>
      <xdr:col>76</xdr:col>
      <xdr:colOff>114300</xdr:colOff>
      <xdr:row>58</xdr:row>
      <xdr:rowOff>143929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911230"/>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138580</xdr:rowOff>
    </xdr:from>
    <xdr:to>
      <xdr:col>71</xdr:col>
      <xdr:colOff>177800</xdr:colOff>
      <xdr:row>58</xdr:row>
      <xdr:rowOff>78801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11230"/>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133820</xdr:rowOff>
    </xdr:from>
    <xdr:to>
      <xdr:col>85</xdr:col>
      <xdr:colOff>177800</xdr:colOff>
      <xdr:row>52</xdr:row>
      <xdr:rowOff>63970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8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50431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7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94866</xdr:rowOff>
    </xdr:from>
    <xdr:to>
      <xdr:col>81</xdr:col>
      <xdr:colOff>101600</xdr:colOff>
      <xdr:row>53</xdr:row>
      <xdr:rowOff>25016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41543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87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93129</xdr:rowOff>
    </xdr:from>
    <xdr:to>
      <xdr:col>76</xdr:col>
      <xdr:colOff>165100</xdr:colOff>
      <xdr:row>59</xdr:row>
      <xdr:rowOff>23279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14406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87780</xdr:rowOff>
    </xdr:from>
    <xdr:to>
      <xdr:col>72</xdr:col>
      <xdr:colOff>38100</xdr:colOff>
      <xdr:row>58</xdr:row>
      <xdr:rowOff>17930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34457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28001</xdr:rowOff>
    </xdr:from>
    <xdr:to>
      <xdr:col>67</xdr:col>
      <xdr:colOff>101600</xdr:colOff>
      <xdr:row>58</xdr:row>
      <xdr:rowOff>129601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146128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121413</xdr:rowOff>
    </xdr:from>
    <xdr:to>
      <xdr:col>85</xdr:col>
      <xdr:colOff>127000</xdr:colOff>
      <xdr:row>79</xdr:row>
      <xdr:rowOff>32486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494513"/>
          <a:ext cx="838200" cy="8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27305</xdr:rowOff>
    </xdr:from>
    <xdr:to>
      <xdr:col>81</xdr:col>
      <xdr:colOff>50800</xdr:colOff>
      <xdr:row>79</xdr:row>
      <xdr:rowOff>32486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7185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115545</xdr:rowOff>
    </xdr:from>
    <xdr:to>
      <xdr:col>76</xdr:col>
      <xdr:colOff>114300</xdr:colOff>
      <xdr:row>79</xdr:row>
      <xdr:rowOff>27305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8864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115545</xdr:rowOff>
    </xdr:from>
    <xdr:to>
      <xdr:col>71</xdr:col>
      <xdr:colOff>177800</xdr:colOff>
      <xdr:row>78</xdr:row>
      <xdr:rowOff>124383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488645"/>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28236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70613</xdr:rowOff>
    </xdr:from>
    <xdr:to>
      <xdr:col>85</xdr:col>
      <xdr:colOff>177800</xdr:colOff>
      <xdr:row>79</xdr:row>
      <xdr:rowOff>763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33190</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153136</xdr:rowOff>
    </xdr:from>
    <xdr:to>
      <xdr:col>81</xdr:col>
      <xdr:colOff>101600</xdr:colOff>
      <xdr:row>79</xdr:row>
      <xdr:rowOff>83286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74413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1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147955</xdr:rowOff>
    </xdr:from>
    <xdr:to>
      <xdr:col>76</xdr:col>
      <xdr:colOff>165100</xdr:colOff>
      <xdr:row>79</xdr:row>
      <xdr:rowOff>78105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69232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1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64745</xdr:rowOff>
    </xdr:from>
    <xdr:to>
      <xdr:col>72</xdr:col>
      <xdr:colOff>38100</xdr:colOff>
      <xdr:row>78</xdr:row>
      <xdr:rowOff>166345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11422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2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73583</xdr:rowOff>
    </xdr:from>
    <xdr:to>
      <xdr:col>67</xdr:col>
      <xdr:colOff>101600</xdr:colOff>
      <xdr:row>79</xdr:row>
      <xdr:rowOff>3733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20260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2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74777</xdr:rowOff>
    </xdr:from>
    <xdr:to>
      <xdr:col>85</xdr:col>
      <xdr:colOff>127000</xdr:colOff>
      <xdr:row>97</xdr:row>
      <xdr:rowOff>27305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33977"/>
          <a:ext cx="838200" cy="1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74777</xdr:rowOff>
    </xdr:from>
    <xdr:to>
      <xdr:col>81</xdr:col>
      <xdr:colOff>50800</xdr:colOff>
      <xdr:row>97</xdr:row>
      <xdr:rowOff>48470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33977"/>
          <a:ext cx="889000" cy="1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151092</xdr:rowOff>
    </xdr:from>
    <xdr:to>
      <xdr:col>76</xdr:col>
      <xdr:colOff>114300</xdr:colOff>
      <xdr:row>97</xdr:row>
      <xdr:rowOff>48470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10292"/>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151092</xdr:rowOff>
    </xdr:from>
    <xdr:to>
      <xdr:col>71</xdr:col>
      <xdr:colOff>177800</xdr:colOff>
      <xdr:row>96</xdr:row>
      <xdr:rowOff>158998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10292"/>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147955</xdr:rowOff>
    </xdr:from>
    <xdr:to>
      <xdr:col>85</xdr:col>
      <xdr:colOff>177800</xdr:colOff>
      <xdr:row>97</xdr:row>
      <xdr:rowOff>78105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170832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23977</xdr:rowOff>
    </xdr:from>
    <xdr:to>
      <xdr:col>81</xdr:col>
      <xdr:colOff>101600</xdr:colOff>
      <xdr:row>96</xdr:row>
      <xdr:rowOff>125577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142104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169120</xdr:rowOff>
    </xdr:from>
    <xdr:to>
      <xdr:col>76</xdr:col>
      <xdr:colOff>165100</xdr:colOff>
      <xdr:row>97</xdr:row>
      <xdr:rowOff>99270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90397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100292</xdr:rowOff>
    </xdr:from>
    <xdr:to>
      <xdr:col>72</xdr:col>
      <xdr:colOff>38100</xdr:colOff>
      <xdr:row>97</xdr:row>
      <xdr:rowOff>30442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46969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3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108198</xdr:rowOff>
    </xdr:from>
    <xdr:to>
      <xdr:col>67</xdr:col>
      <xdr:colOff>101600</xdr:colOff>
      <xdr:row>97</xdr:row>
      <xdr:rowOff>38348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54875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3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113357</xdr:rowOff>
    </xdr:from>
    <xdr:to>
      <xdr:col>116</xdr:col>
      <xdr:colOff>63500</xdr:colOff>
      <xdr:row>37</xdr:row>
      <xdr:rowOff>80264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114107"/>
          <a:ext cx="838200" cy="30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73733</xdr:rowOff>
    </xdr:from>
    <xdr:to>
      <xdr:col>111</xdr:col>
      <xdr:colOff>177800</xdr:colOff>
      <xdr:row>35</xdr:row>
      <xdr:rowOff>113357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5903033"/>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73967</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61105</xdr:rowOff>
    </xdr:from>
    <xdr:to>
      <xdr:col>107</xdr:col>
      <xdr:colOff>50800</xdr:colOff>
      <xdr:row>34</xdr:row>
      <xdr:rowOff>73733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718955"/>
          <a:ext cx="889000" cy="18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61105</xdr:rowOff>
    </xdr:from>
    <xdr:to>
      <xdr:col>102</xdr:col>
      <xdr:colOff>114300</xdr:colOff>
      <xdr:row>33</xdr:row>
      <xdr:rowOff>120432</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5718955"/>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162359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38806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29464</xdr:rowOff>
    </xdr:from>
    <xdr:to>
      <xdr:col>116</xdr:col>
      <xdr:colOff>114300</xdr:colOff>
      <xdr:row>37</xdr:row>
      <xdr:rowOff>131064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7891</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62557</xdr:rowOff>
    </xdr:from>
    <xdr:to>
      <xdr:col>112</xdr:col>
      <xdr:colOff>38100</xdr:colOff>
      <xdr:row>35</xdr:row>
      <xdr:rowOff>164157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0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9234</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8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22933</xdr:rowOff>
    </xdr:from>
    <xdr:to>
      <xdr:col>107</xdr:col>
      <xdr:colOff>101600</xdr:colOff>
      <xdr:row>34</xdr:row>
      <xdr:rowOff>124533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141060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6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10305</xdr:rowOff>
    </xdr:from>
    <xdr:to>
      <xdr:col>102</xdr:col>
      <xdr:colOff>165100</xdr:colOff>
      <xdr:row>33</xdr:row>
      <xdr:rowOff>111905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6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128432</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44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69632</xdr:rowOff>
    </xdr:from>
    <xdr:to>
      <xdr:col>98</xdr:col>
      <xdr:colOff>38100</xdr:colOff>
      <xdr:row>33</xdr:row>
      <xdr:rowOff>171232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16309</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5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目的別に見た住民一人当たりコストについては，類似団体と比較した場合，「民生費」（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「衛生費」（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位），</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「消防費」（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位）が高く，逆に「労働費」（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位），「土木費」（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位）が低くなっていることが特徴として挙げられる。これらの項目の主な理由は以下のとおり。</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＜高いもの＞</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◆民生費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障害者福祉や保育サービスの充実に取り組んでいることによる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衛生費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クリーンセンターの建替え整備事業による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消防費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消防出張所の立替え建設事業による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＜低いもの＞</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◆労働費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勤労者福祉会館等の施設を有していないことに加え，</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雇用対策事業特別会計の廃止</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により平成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年度以降は更に減少している。</a:t>
          </a:r>
          <a:endParaRPr lang="ja-JP" altLang="ja-JP" sz="1050">
            <a:effectLst/>
            <a:latin typeface="ＭＳ 明朝" panose="02020609040205080304" pitchFamily="17" charset="-128"/>
            <a:ea typeface="ＭＳ 明朝" panose="02020609040205080304" pitchFamily="17" charset="-128"/>
          </a:endParaRPr>
        </a:p>
        <a:p>
          <a:r>
            <a:rPr lang="ja-JP" altLang="ja-JP" sz="105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05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◆土木費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市債残高の縮減に向けて投資的経費の規模を的確にコントロールしていることによる</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en-US" sz="1000">
              <a:solidFill>
                <a:schemeClr val="dk1"/>
              </a:solidFill>
              <a:effectLst/>
              <a:latin typeface="ＭＳ 明朝" panose="02020609040205080304" pitchFamily="17" charset="-128"/>
              <a:ea typeface="ＭＳ 明朝" panose="02020609040205080304" pitchFamily="17" charset="-128"/>
              <a:cs typeface="+mn-cs"/>
            </a:rPr>
            <a:t>実質収支額については，平成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20</a:t>
          </a:r>
          <a:r>
            <a:rPr lang="ja-JP" altLang="en-US" sz="1000">
              <a:solidFill>
                <a:schemeClr val="dk1"/>
              </a:solidFill>
              <a:effectLst/>
              <a:latin typeface="ＭＳ 明朝" panose="02020609040205080304" pitchFamily="17" charset="-128"/>
              <a:ea typeface="ＭＳ 明朝" panose="02020609040205080304" pitchFamily="17" charset="-128"/>
              <a:cs typeface="+mn-cs"/>
            </a:rPr>
            <a:t>年度決算において</a:t>
          </a:r>
          <a:r>
            <a:rPr lang="ja-JP" altLang="ja-JP" sz="1000">
              <a:solidFill>
                <a:schemeClr val="dk1"/>
              </a:solidFill>
              <a:effectLst/>
              <a:latin typeface="ＭＳ 明朝" panose="02020609040205080304" pitchFamily="17" charset="-128"/>
              <a:ea typeface="ＭＳ 明朝" panose="02020609040205080304" pitchFamily="17" charset="-128"/>
              <a:cs typeface="+mn-cs"/>
            </a:rPr>
            <a:t>リーマンショックによる景気後退の影響を受け約</a:t>
          </a:r>
          <a:r>
            <a:rPr lang="en-US" altLang="ja-JP" sz="1000">
              <a:solidFill>
                <a:schemeClr val="dk1"/>
              </a:solidFill>
              <a:effectLst/>
              <a:latin typeface="ＭＳ 明朝" panose="02020609040205080304" pitchFamily="17" charset="-128"/>
              <a:ea typeface="ＭＳ 明朝" panose="02020609040205080304" pitchFamily="17" charset="-128"/>
              <a:cs typeface="+mn-cs"/>
            </a:rPr>
            <a:t>30</a:t>
          </a:r>
          <a:r>
            <a:rPr lang="ja-JP" altLang="ja-JP" sz="1000">
              <a:solidFill>
                <a:schemeClr val="dk1"/>
              </a:solidFill>
              <a:effectLst/>
              <a:latin typeface="ＭＳ 明朝" panose="02020609040205080304" pitchFamily="17" charset="-128"/>
              <a:ea typeface="ＭＳ 明朝" panose="02020609040205080304" pitchFamily="17" charset="-128"/>
              <a:cs typeface="+mn-cs"/>
            </a:rPr>
            <a:t>億円の</a:t>
          </a:r>
          <a:r>
            <a:rPr lang="ja-JP" altLang="en-US" sz="1000">
              <a:solidFill>
                <a:schemeClr val="dk1"/>
              </a:solidFill>
              <a:effectLst/>
              <a:latin typeface="ＭＳ 明朝" panose="02020609040205080304" pitchFamily="17" charset="-128"/>
              <a:ea typeface="ＭＳ 明朝" panose="02020609040205080304" pitchFamily="17" charset="-128"/>
              <a:cs typeface="+mn-cs"/>
            </a:rPr>
            <a:t>大幅な</a:t>
          </a:r>
          <a:r>
            <a:rPr lang="ja-JP" altLang="ja-JP" sz="1000">
              <a:solidFill>
                <a:schemeClr val="dk1"/>
              </a:solidFill>
              <a:effectLst/>
              <a:latin typeface="ＭＳ 明朝" panose="02020609040205080304" pitchFamily="17" charset="-128"/>
              <a:ea typeface="ＭＳ 明朝" panose="02020609040205080304" pitchFamily="17" charset="-128"/>
              <a:cs typeface="+mn-cs"/>
            </a:rPr>
            <a:t>赤字となったが，</a:t>
          </a:r>
          <a:r>
            <a:rPr lang="ja-JP" altLang="en-US" sz="1000">
              <a:solidFill>
                <a:schemeClr val="dk1"/>
              </a:solidFill>
              <a:effectLst/>
              <a:latin typeface="ＭＳ 明朝" panose="02020609040205080304" pitchFamily="17" charset="-128"/>
              <a:ea typeface="ＭＳ 明朝" panose="02020609040205080304" pitchFamily="17" charset="-128"/>
              <a:cs typeface="+mn-cs"/>
            </a:rPr>
            <a:t>その後，</a:t>
          </a:r>
          <a:r>
            <a:rPr lang="ja-JP" altLang="ja-JP" sz="1000">
              <a:solidFill>
                <a:schemeClr val="dk1"/>
              </a:solidFill>
              <a:effectLst/>
              <a:latin typeface="ＭＳ 明朝" panose="02020609040205080304" pitchFamily="17" charset="-128"/>
              <a:ea typeface="ＭＳ 明朝" panose="02020609040205080304" pitchFamily="17" charset="-128"/>
              <a:cs typeface="+mn-cs"/>
            </a:rPr>
            <a:t>行財政改革</a:t>
          </a:r>
          <a:r>
            <a:rPr lang="ja-JP" altLang="en-US" sz="1000">
              <a:solidFill>
                <a:schemeClr val="dk1"/>
              </a:solidFill>
              <a:effectLst/>
              <a:latin typeface="ＭＳ 明朝" panose="02020609040205080304" pitchFamily="17" charset="-128"/>
              <a:ea typeface="ＭＳ 明朝" panose="02020609040205080304" pitchFamily="17" charset="-128"/>
              <a:cs typeface="+mn-cs"/>
            </a:rPr>
            <a:t>の推進等に</a:t>
          </a:r>
          <a:r>
            <a:rPr lang="ja-JP" altLang="ja-JP" sz="1000">
              <a:solidFill>
                <a:schemeClr val="dk1"/>
              </a:solidFill>
              <a:effectLst/>
              <a:latin typeface="ＭＳ 明朝" panose="02020609040205080304" pitchFamily="17" charset="-128"/>
              <a:ea typeface="ＭＳ 明朝" panose="02020609040205080304" pitchFamily="17" charset="-128"/>
              <a:cs typeface="+mn-cs"/>
            </a:rPr>
            <a:t>より，着実に赤字を解消し，平成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22</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年度決算では黒字へと転換した。</a:t>
          </a:r>
          <a:r>
            <a:rPr lang="ja-JP" altLang="en-US" sz="1000">
              <a:solidFill>
                <a:schemeClr val="dk1"/>
              </a:solidFill>
              <a:effectLst/>
              <a:latin typeface="ＭＳ 明朝" panose="02020609040205080304" pitchFamily="17" charset="-128"/>
              <a:ea typeface="ＭＳ 明朝" panose="02020609040205080304" pitchFamily="17" charset="-128"/>
              <a:cs typeface="+mn-cs"/>
            </a:rPr>
            <a:t>以降も</a:t>
          </a:r>
          <a:r>
            <a:rPr lang="ja-JP" altLang="ja-JP" sz="1000">
              <a:solidFill>
                <a:schemeClr val="dk1"/>
              </a:solidFill>
              <a:effectLst/>
              <a:latin typeface="ＭＳ 明朝" panose="02020609040205080304" pitchFamily="17" charset="-128"/>
              <a:ea typeface="ＭＳ 明朝" panose="02020609040205080304" pitchFamily="17" charset="-128"/>
              <a:cs typeface="+mn-cs"/>
            </a:rPr>
            <a:t>実質収支</a:t>
          </a:r>
          <a:r>
            <a:rPr lang="ja-JP" altLang="en-US" sz="1000">
              <a:solidFill>
                <a:schemeClr val="dk1"/>
              </a:solidFill>
              <a:effectLst/>
              <a:latin typeface="ＭＳ 明朝" panose="02020609040205080304" pitchFamily="17" charset="-128"/>
              <a:ea typeface="ＭＳ 明朝" panose="02020609040205080304" pitchFamily="17" charset="-128"/>
              <a:cs typeface="+mn-cs"/>
            </a:rPr>
            <a:t>額に</a:t>
          </a:r>
          <a:r>
            <a:rPr lang="ja-JP" altLang="ja-JP" sz="1000">
              <a:solidFill>
                <a:schemeClr val="dk1"/>
              </a:solidFill>
              <a:effectLst/>
              <a:latin typeface="ＭＳ 明朝" panose="02020609040205080304" pitchFamily="17" charset="-128"/>
              <a:ea typeface="ＭＳ 明朝" panose="02020609040205080304" pitchFamily="17" charset="-128"/>
              <a:cs typeface="+mn-cs"/>
            </a:rPr>
            <a:t>ついては黒字を確保している</a:t>
          </a:r>
          <a:r>
            <a:rPr lang="ja-JP" altLang="en-US" sz="10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30</a:t>
          </a:r>
          <a:r>
            <a:rPr lang="ja-JP" altLang="en-US" sz="1000">
              <a:solidFill>
                <a:schemeClr val="dk1"/>
              </a:solidFill>
              <a:effectLst/>
              <a:latin typeface="ＭＳ 明朝" panose="02020609040205080304" pitchFamily="17" charset="-128"/>
              <a:ea typeface="ＭＳ 明朝" panose="02020609040205080304" pitchFamily="17" charset="-128"/>
              <a:cs typeface="+mn-cs"/>
            </a:rPr>
            <a:t>年度決算においても</a:t>
          </a:r>
          <a:r>
            <a:rPr lang="ja-JP" altLang="ja-JP" sz="1000">
              <a:solidFill>
                <a:schemeClr val="dk1"/>
              </a:solidFill>
              <a:effectLst/>
              <a:latin typeface="ＭＳ 明朝" panose="02020609040205080304" pitchFamily="17" charset="-128"/>
              <a:ea typeface="ＭＳ 明朝" panose="02020609040205080304" pitchFamily="17" charset="-128"/>
              <a:cs typeface="+mn-cs"/>
            </a:rPr>
            <a:t>依然として厳しい状況</a:t>
          </a:r>
          <a:r>
            <a:rPr lang="ja-JP" altLang="en-US" sz="1000">
              <a:solidFill>
                <a:schemeClr val="dk1"/>
              </a:solidFill>
              <a:effectLst/>
              <a:latin typeface="ＭＳ 明朝" panose="02020609040205080304" pitchFamily="17" charset="-128"/>
              <a:ea typeface="ＭＳ 明朝" panose="02020609040205080304" pitchFamily="17" charset="-128"/>
              <a:cs typeface="+mn-cs"/>
            </a:rPr>
            <a:t>に加えて，相次いだ災害の復旧・支援に対する財政出動もあったが，</a:t>
          </a:r>
          <a:r>
            <a:rPr lang="ja-JP" altLang="ja-JP" sz="1000">
              <a:solidFill>
                <a:schemeClr val="dk1"/>
              </a:solidFill>
              <a:effectLst/>
              <a:latin typeface="ＭＳ 明朝" panose="02020609040205080304" pitchFamily="17" charset="-128"/>
              <a:ea typeface="ＭＳ 明朝" panose="02020609040205080304" pitchFamily="17" charset="-128"/>
              <a:cs typeface="+mn-cs"/>
            </a:rPr>
            <a:t>全庁を挙げて歳出抑制・歳入確保を徹底し，実質収支の黒字を確保した。（平成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30</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年度決算の実質収支は，＋</a:t>
          </a:r>
          <a:r>
            <a:rPr lang="en-US" altLang="ja-JP" sz="1000">
              <a:solidFill>
                <a:schemeClr val="dk1"/>
              </a:solidFill>
              <a:effectLst/>
              <a:latin typeface="ＭＳ 明朝" panose="02020609040205080304" pitchFamily="17" charset="-128"/>
              <a:ea typeface="ＭＳ 明朝" panose="02020609040205080304" pitchFamily="17" charset="-128"/>
              <a:cs typeface="+mn-cs"/>
            </a:rPr>
            <a:t>4</a:t>
          </a:r>
          <a:r>
            <a:rPr lang="ja-JP" altLang="ja-JP" sz="1000">
              <a:solidFill>
                <a:schemeClr val="dk1"/>
              </a:solidFill>
              <a:effectLst/>
              <a:latin typeface="ＭＳ 明朝" panose="02020609040205080304" pitchFamily="17" charset="-128"/>
              <a:ea typeface="ＭＳ 明朝" panose="02020609040205080304" pitchFamily="17" charset="-128"/>
              <a:cs typeface="+mn-cs"/>
            </a:rPr>
            <a:t>億円）</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　実質単年度収支については，平成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25</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年度以降，財政調整基金の積立により黒字となった平成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年度を除き赤字が続いており，平成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年度についても</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0.1</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億円の赤字となっている。</a:t>
          </a:r>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　財政調整基金残高については，平成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年度は国民健康保険事業特別会計からの繰出金等を積み立て残高</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36</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億円となっている。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公共下水道事業における企業債償還の増加や国民健康保険事業や介護保険事業における累積黒字の減少等に伴い，連結実質収支は黒字を維持しているものの，黒字額は昨年度と比較して減少している。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また，特に赤字比率の高かった高速鉄道事業特別会計（表・グラフでは「その他会計（赤字）」と記載）は，駅ナカビジネスの積極的な展開による増収策，経常経費の削減などコスト削減策を着実に推進したほか，市を挙げたお客様確保の取組により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27</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年度から</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ja-JP" sz="1100">
              <a:solidFill>
                <a:schemeClr val="dk1"/>
              </a:solidFill>
              <a:effectLst/>
              <a:latin typeface="ＭＳ 明朝" panose="02020609040205080304" pitchFamily="17" charset="-128"/>
              <a:ea typeface="ＭＳ 明朝" panose="02020609040205080304" pitchFamily="17" charset="-128"/>
              <a:cs typeface="+mn-cs"/>
            </a:rPr>
            <a:t>年連続で黒字を確保している。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今後も，引き続き，連結ベースでの財政健全化に向けた取組を進めていく。</a:t>
          </a:r>
        </a:p>
        <a:p>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地下鉄事業への経営健全化出資債，退職手当債，行政改革推進債など地方交付税措置のない市債を発行してきたことなどが元利償還金等に影響し，実質公債費比率を類似団体よりも押し上げる要因となっている。</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　「はばたけ未来へ</a:t>
          </a:r>
          <a:r>
            <a:rPr lang="ja-JP" altLang="ja-JP" sz="1000" i="1">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000">
              <a:solidFill>
                <a:schemeClr val="dk1"/>
              </a:solidFill>
              <a:effectLst/>
              <a:latin typeface="ＭＳ 明朝" panose="02020609040205080304" pitchFamily="17" charset="-128"/>
              <a:ea typeface="ＭＳ 明朝" panose="02020609040205080304" pitchFamily="17" charset="-128"/>
              <a:cs typeface="+mn-cs"/>
            </a:rPr>
            <a:t>2</a:t>
          </a:r>
          <a:r>
            <a:rPr lang="ja-JP" altLang="ja-JP" sz="10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0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28</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0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000">
              <a:solidFill>
                <a:schemeClr val="dk1"/>
              </a:solidFill>
              <a:effectLst/>
              <a:latin typeface="ＭＳ 明朝" panose="02020609040205080304" pitchFamily="17" charset="-128"/>
              <a:ea typeface="ＭＳ 明朝" panose="02020609040205080304" pitchFamily="17" charset="-128"/>
              <a:cs typeface="+mn-cs"/>
            </a:rPr>
            <a:t>2</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年度）で掲げる市債残高の適切なコントロールに取り組み，引き続き比率の改善に努めていく。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減債基金積立相当額の積立ルール（発行額の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年間積立）と本市の積立ルール（</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年据置後，発行額の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年間積立）が異なること，年度を超えた一般会計への貸し付けや特別の財源対策による取崩を行っていることから減債基金残高と減債基金積立相当額に乖離が生じている。 </a:t>
          </a:r>
          <a:endParaRPr lang="ja-JP" altLang="ja-JP" sz="900">
            <a:effectLst/>
            <a:latin typeface="ＭＳ 明朝" panose="02020609040205080304" pitchFamily="17" charset="-128"/>
            <a:ea typeface="ＭＳ 明朝" panose="02020609040205080304" pitchFamily="17"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公営企業を含む市債残高の縮減，職員数の減に伴う退職手当の将来負担見込額の減などにより，将来負担額が減少したものの，とりわけ地下鉄事業への経営健全化出資債，退職手当債，行政改革推進債など地方交付税措置のない市債残高が増加傾向にあることが，将来負担比率を類似団体よりも押し上げる要因となっ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「はばたけ未来へ</a:t>
          </a:r>
          <a:r>
            <a:rPr lang="ja-JP" altLang="ja-JP"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28</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年度）に基づき，市債残高の適切なコントロールや職員数の更なる適正化などに取り組んでおり，引き続き比率の改善に努めていく。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○公共施設等整備管理基金・・・焼却灰溶融施設に係る国庫補助金返還の財源として取り崩したことによる減</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○美術館基金・・・美術館再整備事業の財源として取り崩したことによる減</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○財政調整基金・・・国民健康保険事業特別会計の累積黒字の一部を積み立てたことによる増</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まずは可能な限り，財政調整基金への積み立てを増額するように努めていくこととしている。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決算統計の集計上の都合で，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H29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年度末の財政調整基金の残高及び基金残高合計には平成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年度に国民健康保険事業特別会計から財政調整基金へ積み立てた額（</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1,860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百万）が含まれている。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（基金の使途）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主な基金２～３個程度の使途</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○市庁舎整備基金</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市庁舎整備事業</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○公共施設等整備管理基金</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公共施設及び公用施設の整備及び管理に関する事業，また本市以外のものが行う公益性のある施設の整備及び管理に資する事業</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○文化芸術振興基金</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市民の文化の発展及び文化芸術の振興に寄与する事業</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○公共施設等整備管理基金・・・焼却灰溶融施設に係る国庫補助金返還の財源として取り崩したことによる減</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○美術館基金・・・美術館再整備事業の財源として取り崩したことによる減</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○市庁舎整備基金</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新庁舎整備事業の進捗に合わせ，その財源として大幅に取り崩す見込み</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国民健康保険事業特別会計の累積黒字の一部を積み立てたことによる増</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全庁を挙げて歳出抑制・歳入確保を徹底することで，可能な限り実質収支の黒字を確保し，災害への備え等のため過去の実績等を踏まえ、まずは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億円程度を目途に積み立てていくことを予定している。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決算統計の集計上の都合で，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H29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年度末の財政調整基金の残高及び基金残高合計には平成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年度に国民健康保険事業特別会計から財政調整基金へ積み立てた額（</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1,860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百万）が含まれている。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減債基金運用益を積み立てたことによる増</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満期一括償還に係る積立金について，本市の積立ルールに基づき，適切に積立を行う。</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庁舎や市営住宅など，公共施設の老朽化が進んでおり，類似団体平均値を若干上回っている。</a:t>
          </a:r>
        </a:p>
        <a:p>
          <a:r>
            <a:rPr kumimoji="1" lang="ja-JP" altLang="en-US" sz="1100">
              <a:latin typeface="ＭＳ Ｐゴシック" panose="020B0600070205080204" pitchFamily="50" charset="-128"/>
              <a:ea typeface="ＭＳ Ｐゴシック" panose="020B0600070205080204" pitchFamily="50" charset="-128"/>
            </a:rPr>
            <a:t>　施設の長寿命化に向けた計画的な設備更新のほか，公共施設の集約化による保有量の最適化など，適切な保有資産のマネジメントを引き続き進めていく必要がある。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121708</xdr:rowOff>
    </xdr:from>
    <xdr:to>
      <xdr:col>23</xdr:col>
      <xdr:colOff>136525</xdr:colOff>
      <xdr:row>29</xdr:row>
      <xdr:rowOff>51858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251325" y="5525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144585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352925" y="538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73630</xdr:rowOff>
    </xdr:from>
    <xdr:to>
      <xdr:col>19</xdr:col>
      <xdr:colOff>187325</xdr:colOff>
      <xdr:row>30</xdr:row>
      <xdr:rowOff>3780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616325" y="5642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29</xdr:row>
      <xdr:rowOff>124430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667125" y="5570008"/>
          <a:ext cx="635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87237</xdr:rowOff>
    </xdr:from>
    <xdr:to>
      <xdr:col>15</xdr:col>
      <xdr:colOff>187325</xdr:colOff>
      <xdr:row>31</xdr:row>
      <xdr:rowOff>17387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930525" y="58212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124430</xdr:rowOff>
    </xdr:from>
    <xdr:to>
      <xdr:col>19</xdr:col>
      <xdr:colOff>136525</xdr:colOff>
      <xdr:row>30</xdr:row>
      <xdr:rowOff>138037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981325" y="5693380"/>
          <a:ext cx="685800" cy="1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121406</xdr:rowOff>
    </xdr:from>
    <xdr:to>
      <xdr:col>11</xdr:col>
      <xdr:colOff>187325</xdr:colOff>
      <xdr:row>32</xdr:row>
      <xdr:rowOff>51556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244725" y="6020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138037</xdr:rowOff>
    </xdr:from>
    <xdr:to>
      <xdr:col>15</xdr:col>
      <xdr:colOff>136525</xdr:colOff>
      <xdr:row>32</xdr:row>
      <xdr:rowOff>756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295525" y="5872087"/>
          <a:ext cx="685800" cy="19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20307</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470919" y="542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33914</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2797819" y="560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42683</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112019" y="610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地下鉄事業への経営健全化出資債，退職手当債，行政改革推進債など地方交付税措置のない特例的な市債の発行や公債償還基金の取崩しにより，類似団体平均値を上回っている。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「はばたけ未来へ！京プラン」実施計画第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ステージ（平成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年度）に基づき，市債残高の適切なコントロールや職員数の更なる適正化などに取り組んでおり，引き続き比率の改善に努めていく。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22908</xdr:rowOff>
    </xdr:from>
    <xdr:to>
      <xdr:col>76</xdr:col>
      <xdr:colOff>73025</xdr:colOff>
      <xdr:row>28</xdr:row>
      <xdr:rowOff>124508</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3293725" y="54267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45785</xdr:rowOff>
    </xdr:from>
    <xdr:ext cx="560923"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3376275" y="5284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78698</xdr:rowOff>
    </xdr:from>
    <xdr:to>
      <xdr:col>72</xdr:col>
      <xdr:colOff>123825</xdr:colOff>
      <xdr:row>28</xdr:row>
      <xdr:rowOff>8848</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2639675" y="53174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129498</xdr:rowOff>
    </xdr:from>
    <xdr:to>
      <xdr:col>76</xdr:col>
      <xdr:colOff>22225</xdr:colOff>
      <xdr:row>28</xdr:row>
      <xdr:rowOff>73708</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2690475" y="5368248"/>
          <a:ext cx="635000"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a:extLst>
            <a:ext uri="{FF2B5EF4-FFF2-40B4-BE49-F238E27FC236}">
              <a16:creationId xmlns:a16="http://schemas.microsoft.com/office/drawing/2014/main" id="{00000000-0008-0000-0000-00008F000000}"/>
            </a:ext>
          </a:extLst>
        </xdr:cNvPr>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25375</xdr:rowOff>
    </xdr:from>
    <xdr:ext cx="560923" cy="259045"/>
    <xdr:sp macro="" textlink="">
      <xdr:nvSpPr>
        <xdr:cNvPr id="144" name="n_1mainValue債務償還比率">
          <a:extLst>
            <a:ext uri="{FF2B5EF4-FFF2-40B4-BE49-F238E27FC236}">
              <a16:creationId xmlns:a16="http://schemas.microsoft.com/office/drawing/2014/main" id="{00000000-0008-0000-0000-000090000000}"/>
            </a:ext>
          </a:extLst>
        </xdr:cNvPr>
        <xdr:cNvSpPr txBox="1"/>
      </xdr:nvSpPr>
      <xdr:spPr>
        <a:xfrm>
          <a:off x="12435413" y="50990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216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12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216400"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84550" y="6163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99060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429000" y="617982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2391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2391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100-000065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3" name="【道路】&#10;一人当たり延長最小値テキスト">
          <a:extLst>
            <a:ext uri="{FF2B5EF4-FFF2-40B4-BE49-F238E27FC236}">
              <a16:creationId xmlns:a16="http://schemas.microsoft.com/office/drawing/2014/main" id="{00000000-0008-0000-0100-000067000000}"/>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05" name="【道路】&#10;一人当たり延長最大値テキスト">
          <a:extLst>
            <a:ext uri="{FF2B5EF4-FFF2-40B4-BE49-F238E27FC236}">
              <a16:creationId xmlns:a16="http://schemas.microsoft.com/office/drawing/2014/main" id="{00000000-0008-0000-0100-000069000000}"/>
            </a:ext>
          </a:extLst>
        </xdr:cNvPr>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07" name="【道路】&#10;一人当たり延長平均値テキスト">
          <a:extLst>
            <a:ext uri="{FF2B5EF4-FFF2-40B4-BE49-F238E27FC236}">
              <a16:creationId xmlns:a16="http://schemas.microsoft.com/office/drawing/2014/main" id="{00000000-0008-0000-0100-00006B000000}"/>
            </a:ext>
          </a:extLst>
        </xdr:cNvPr>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398000" y="66723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148353</xdr:rowOff>
    </xdr:from>
    <xdr:ext cx="469744" cy="259045"/>
    <xdr:sp macro="" textlink="">
      <xdr:nvSpPr>
        <xdr:cNvPr id="118" name="【道路】&#10;一人当たり延長該当値テキスト">
          <a:extLst>
            <a:ext uri="{FF2B5EF4-FFF2-40B4-BE49-F238E27FC236}">
              <a16:creationId xmlns:a16="http://schemas.microsoft.com/office/drawing/2014/main" id="{00000000-0008-0000-0100-000076000000}"/>
            </a:ext>
          </a:extLst>
        </xdr:cNvPr>
        <xdr:cNvSpPr txBox="1"/>
      </xdr:nvSpPr>
      <xdr:spPr>
        <a:xfrm>
          <a:off x="9467850"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62865</xdr:rowOff>
    </xdr:from>
    <xdr:to>
      <xdr:col>50</xdr:col>
      <xdr:colOff>165100</xdr:colOff>
      <xdr:row>40</xdr:row>
      <xdr:rowOff>164465</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86360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113665</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flipV="1">
          <a:off x="8686800" y="6723126"/>
          <a:ext cx="74295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21" name="n_1aveValue【道路】&#10;一人当たり延長">
          <a:extLst>
            <a:ext uri="{FF2B5EF4-FFF2-40B4-BE49-F238E27FC236}">
              <a16:creationId xmlns:a16="http://schemas.microsoft.com/office/drawing/2014/main" id="{00000000-0008-0000-0100-000079000000}"/>
            </a:ext>
          </a:extLst>
        </xdr:cNvPr>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22" name="n_2aveValue【道路】&#10;一人当たり延長">
          <a:extLst>
            <a:ext uri="{FF2B5EF4-FFF2-40B4-BE49-F238E27FC236}">
              <a16:creationId xmlns:a16="http://schemas.microsoft.com/office/drawing/2014/main" id="{00000000-0008-0000-0100-00007A000000}"/>
            </a:ext>
          </a:extLst>
        </xdr:cNvPr>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23" name="n_3aveValue【道路】&#10;一人当たり延長">
          <a:extLst>
            <a:ext uri="{FF2B5EF4-FFF2-40B4-BE49-F238E27FC236}">
              <a16:creationId xmlns:a16="http://schemas.microsoft.com/office/drawing/2014/main" id="{00000000-0008-0000-0100-00007B000000}"/>
            </a:ext>
          </a:extLst>
        </xdr:cNvPr>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155592</xdr:rowOff>
    </xdr:from>
    <xdr:ext cx="469744" cy="259045"/>
    <xdr:sp macro="" textlink="">
      <xdr:nvSpPr>
        <xdr:cNvPr id="124" name="n_1mainValue【道路】&#10;一人当たり延長">
          <a:extLst>
            <a:ext uri="{FF2B5EF4-FFF2-40B4-BE49-F238E27FC236}">
              <a16:creationId xmlns:a16="http://schemas.microsoft.com/office/drawing/2014/main" id="{00000000-0008-0000-0100-00007C000000}"/>
            </a:ext>
          </a:extLst>
        </xdr:cNvPr>
        <xdr:cNvSpPr txBox="1"/>
      </xdr:nvSpPr>
      <xdr:spPr>
        <a:xfrm>
          <a:off x="8458277" y="67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100-000093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00000000-0008-0000-0100-000095000000}"/>
            </a:ext>
          </a:extLst>
        </xdr:cNvPr>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0000000-0008-0000-0100-000097000000}"/>
            </a:ext>
          </a:extLst>
        </xdr:cNvPr>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100-000099000000}"/>
            </a:ext>
          </a:extLst>
        </xdr:cNvPr>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56" name="フローチャート: 判断 155">
          <a:extLst>
            <a:ext uri="{FF2B5EF4-FFF2-40B4-BE49-F238E27FC236}">
              <a16:creationId xmlns:a16="http://schemas.microsoft.com/office/drawing/2014/main" id="{00000000-0008-0000-0100-00009C000000}"/>
            </a:ext>
          </a:extLst>
        </xdr:cNvPr>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4127500" y="9384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47007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00000000-0008-0000-0100-0000A4000000}"/>
            </a:ext>
          </a:extLst>
        </xdr:cNvPr>
        <xdr:cNvSpPr txBox="1"/>
      </xdr:nvSpPr>
      <xdr:spPr>
        <a:xfrm>
          <a:off x="4216400"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3384550" y="9408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xdr:rowOff>
    </xdr:from>
    <xdr:to>
      <xdr:col>24</xdr:col>
      <xdr:colOff>63500</xdr:colOff>
      <xdr:row>57</xdr:row>
      <xdr:rowOff>36195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3429000" y="9428480"/>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00000000-0008-0000-0100-0000A7000000}"/>
            </a:ext>
          </a:extLst>
        </xdr:cNvPr>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00000000-0008-0000-0100-0000A8000000}"/>
            </a:ext>
          </a:extLst>
        </xdr:cNvPr>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103522</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3239144"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00000000-0008-0000-0100-0000C1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00000000-0008-0000-0100-0000C3000000}"/>
            </a:ext>
          </a:extLst>
        </xdr:cNvPr>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197" name="【橋りょう・トンネル】&#10;一人当たり有形固定資産（償却資産）額最大値テキスト">
          <a:extLst>
            <a:ext uri="{FF2B5EF4-FFF2-40B4-BE49-F238E27FC236}">
              <a16:creationId xmlns:a16="http://schemas.microsoft.com/office/drawing/2014/main" id="{00000000-0008-0000-0100-0000C5000000}"/>
            </a:ext>
          </a:extLst>
        </xdr:cNvPr>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00000000-0008-0000-0100-0000C7000000}"/>
            </a:ext>
          </a:extLst>
        </xdr:cNvPr>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00" name="フローチャート: 判断 199">
          <a:extLst>
            <a:ext uri="{FF2B5EF4-FFF2-40B4-BE49-F238E27FC236}">
              <a16:creationId xmlns:a16="http://schemas.microsoft.com/office/drawing/2014/main" id="{00000000-0008-0000-0100-0000C8000000}"/>
            </a:ext>
          </a:extLst>
        </xdr:cNvPr>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01" name="フローチャート: 判断 200">
          <a:extLst>
            <a:ext uri="{FF2B5EF4-FFF2-40B4-BE49-F238E27FC236}">
              <a16:creationId xmlns:a16="http://schemas.microsoft.com/office/drawing/2014/main" id="{00000000-0008-0000-0100-0000C9000000}"/>
            </a:ext>
          </a:extLst>
        </xdr:cNvPr>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02" name="フローチャート: 判断 201">
          <a:extLst>
            <a:ext uri="{FF2B5EF4-FFF2-40B4-BE49-F238E27FC236}">
              <a16:creationId xmlns:a16="http://schemas.microsoft.com/office/drawing/2014/main" id="{00000000-0008-0000-0100-0000CA000000}"/>
            </a:ext>
          </a:extLst>
        </xdr:cNvPr>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03" name="フローチャート: 判断 202">
          <a:extLst>
            <a:ext uri="{FF2B5EF4-FFF2-40B4-BE49-F238E27FC236}">
              <a16:creationId xmlns:a16="http://schemas.microsoft.com/office/drawing/2014/main" id="{00000000-0008-0000-0100-0000CB000000}"/>
            </a:ext>
          </a:extLst>
        </xdr:cNvPr>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124464</xdr:rowOff>
    </xdr:from>
    <xdr:to>
      <xdr:col>55</xdr:col>
      <xdr:colOff>50800</xdr:colOff>
      <xdr:row>63</xdr:row>
      <xdr:rowOff>54614</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9398000" y="10367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102891</xdr:rowOff>
    </xdr:from>
    <xdr:ext cx="534377" cy="259045"/>
    <xdr:sp macro="" textlink="">
      <xdr:nvSpPr>
        <xdr:cNvPr id="210" name="【橋りょう・トンネル】&#10;一人当たり有形固定資産（償却資産）額該当値テキスト">
          <a:extLst>
            <a:ext uri="{FF2B5EF4-FFF2-40B4-BE49-F238E27FC236}">
              <a16:creationId xmlns:a16="http://schemas.microsoft.com/office/drawing/2014/main" id="{00000000-0008-0000-0100-0000D2000000}"/>
            </a:ext>
          </a:extLst>
        </xdr:cNvPr>
        <xdr:cNvSpPr txBox="1"/>
      </xdr:nvSpPr>
      <xdr:spPr>
        <a:xfrm>
          <a:off x="9467850" y="1034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125016</xdr:rowOff>
    </xdr:from>
    <xdr:to>
      <xdr:col>50</xdr:col>
      <xdr:colOff>165100</xdr:colOff>
      <xdr:row>63</xdr:row>
      <xdr:rowOff>55166</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8636000" y="103675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3814</xdr:rowOff>
    </xdr:from>
    <xdr:to>
      <xdr:col>55</xdr:col>
      <xdr:colOff>0</xdr:colOff>
      <xdr:row>63</xdr:row>
      <xdr:rowOff>4366</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8686800" y="10411464"/>
          <a:ext cx="74295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00000000-0008-0000-0100-0000D5000000}"/>
            </a:ext>
          </a:extLst>
        </xdr:cNvPr>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00000000-0008-0000-0100-0000D6000000}"/>
            </a:ext>
          </a:extLst>
        </xdr:cNvPr>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00000000-0008-0000-0100-0000D7000000}"/>
            </a:ext>
          </a:extLst>
        </xdr:cNvPr>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46293</xdr:rowOff>
    </xdr:from>
    <xdr:ext cx="534377" cy="259045"/>
    <xdr:sp macro="" textlink="">
      <xdr:nvSpPr>
        <xdr:cNvPr id="216" name="n_1mainValue【橋りょう・トンネル】&#10;一人当たり有形固定資産（償却資産）額">
          <a:extLst>
            <a:ext uri="{FF2B5EF4-FFF2-40B4-BE49-F238E27FC236}">
              <a16:creationId xmlns:a16="http://schemas.microsoft.com/office/drawing/2014/main" id="{00000000-0008-0000-0100-0000D8000000}"/>
            </a:ext>
          </a:extLst>
        </xdr:cNvPr>
        <xdr:cNvSpPr txBox="1"/>
      </xdr:nvSpPr>
      <xdr:spPr>
        <a:xfrm>
          <a:off x="8425961" y="104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00000000-0008-0000-0100-0000F0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42" name="【公営住宅】&#10;有形固定資産減価償却率最小値テキスト">
          <a:extLst>
            <a:ext uri="{FF2B5EF4-FFF2-40B4-BE49-F238E27FC236}">
              <a16:creationId xmlns:a16="http://schemas.microsoft.com/office/drawing/2014/main" id="{00000000-0008-0000-0100-0000F2000000}"/>
            </a:ext>
          </a:extLst>
        </xdr:cNvPr>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00000000-0008-0000-0100-0000F4000000}"/>
            </a:ext>
          </a:extLst>
        </xdr:cNvPr>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00000000-0008-0000-0100-0000F6000000}"/>
            </a:ext>
          </a:extLst>
        </xdr:cNvPr>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47" name="フローチャート: 判断 246">
          <a:extLst>
            <a:ext uri="{FF2B5EF4-FFF2-40B4-BE49-F238E27FC236}">
              <a16:creationId xmlns:a16="http://schemas.microsoft.com/office/drawing/2014/main" id="{00000000-0008-0000-0100-0000F7000000}"/>
            </a:ext>
          </a:extLst>
        </xdr:cNvPr>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8" name="フローチャート: 判断 247">
          <a:extLst>
            <a:ext uri="{FF2B5EF4-FFF2-40B4-BE49-F238E27FC236}">
              <a16:creationId xmlns:a16="http://schemas.microsoft.com/office/drawing/2014/main" id="{00000000-0008-0000-0100-0000F8000000}"/>
            </a:ext>
          </a:extLst>
        </xdr:cNvPr>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49" name="フローチャート: 判断 248">
          <a:extLst>
            <a:ext uri="{FF2B5EF4-FFF2-40B4-BE49-F238E27FC236}">
              <a16:creationId xmlns:a16="http://schemas.microsoft.com/office/drawing/2014/main" id="{00000000-0008-0000-0100-0000F9000000}"/>
            </a:ext>
          </a:extLst>
        </xdr:cNvPr>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4127500" y="128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00000000-0008-0000-0100-000001010000}"/>
            </a:ext>
          </a:extLst>
        </xdr:cNvPr>
        <xdr:cNvSpPr txBox="1"/>
      </xdr:nvSpPr>
      <xdr:spPr>
        <a:xfrm>
          <a:off x="4216400" y="1285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36830</xdr:rowOff>
    </xdr:from>
    <xdr:to>
      <xdr:col>20</xdr:col>
      <xdr:colOff>38100</xdr:colOff>
      <xdr:row>78</xdr:row>
      <xdr:rowOff>138430</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3384550" y="12920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87630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3429000" y="12945111"/>
          <a:ext cx="7493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60" name="n_1aveValue【公営住宅】&#10;有形固定資産減価償却率">
          <a:extLst>
            <a:ext uri="{FF2B5EF4-FFF2-40B4-BE49-F238E27FC236}">
              <a16:creationId xmlns:a16="http://schemas.microsoft.com/office/drawing/2014/main" id="{00000000-0008-0000-0100-000004010000}"/>
            </a:ext>
          </a:extLst>
        </xdr:cNvPr>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61" name="n_2aveValue【公営住宅】&#10;有形固定資産減価償却率">
          <a:extLst>
            <a:ext uri="{FF2B5EF4-FFF2-40B4-BE49-F238E27FC236}">
              <a16:creationId xmlns:a16="http://schemas.microsoft.com/office/drawing/2014/main" id="{00000000-0008-0000-0100-000005010000}"/>
            </a:ext>
          </a:extLst>
        </xdr:cNvPr>
        <xdr:cNvSpPr txBox="1"/>
      </xdr:nvSpPr>
      <xdr:spPr>
        <a:xfrm>
          <a:off x="2439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62" name="n_3aveValue【公営住宅】&#10;有形固定資産減価償却率">
          <a:extLst>
            <a:ext uri="{FF2B5EF4-FFF2-40B4-BE49-F238E27FC236}">
              <a16:creationId xmlns:a16="http://schemas.microsoft.com/office/drawing/2014/main" id="{00000000-0008-0000-0100-000006010000}"/>
            </a:ext>
          </a:extLst>
        </xdr:cNvPr>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154957</xdr:rowOff>
    </xdr:from>
    <xdr:ext cx="405111" cy="259045"/>
    <xdr:sp macro="" textlink="">
      <xdr:nvSpPr>
        <xdr:cNvPr id="263" name="n_1mainValue【公営住宅】&#10;有形固定資産減価償却率">
          <a:extLst>
            <a:ext uri="{FF2B5EF4-FFF2-40B4-BE49-F238E27FC236}">
              <a16:creationId xmlns:a16="http://schemas.microsoft.com/office/drawing/2014/main" id="{00000000-0008-0000-0100-000007010000}"/>
            </a:ext>
          </a:extLst>
        </xdr:cNvPr>
        <xdr:cNvSpPr txBox="1"/>
      </xdr:nvSpPr>
      <xdr:spPr>
        <a:xfrm>
          <a:off x="3239144" y="1270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00000000-0008-0000-0100-00001C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286" name="【公営住宅】&#10;一人当たり面積最小値テキスト">
          <a:extLst>
            <a:ext uri="{FF2B5EF4-FFF2-40B4-BE49-F238E27FC236}">
              <a16:creationId xmlns:a16="http://schemas.microsoft.com/office/drawing/2014/main" id="{00000000-0008-0000-0100-00001E010000}"/>
            </a:ext>
          </a:extLst>
        </xdr:cNvPr>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288" name="【公営住宅】&#10;一人当たり面積最大値テキスト">
          <a:extLst>
            <a:ext uri="{FF2B5EF4-FFF2-40B4-BE49-F238E27FC236}">
              <a16:creationId xmlns:a16="http://schemas.microsoft.com/office/drawing/2014/main" id="{00000000-0008-0000-0100-000020010000}"/>
            </a:ext>
          </a:extLst>
        </xdr:cNvPr>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290" name="【公営住宅】&#10;一人当たり面積平均値テキスト">
          <a:extLst>
            <a:ext uri="{FF2B5EF4-FFF2-40B4-BE49-F238E27FC236}">
              <a16:creationId xmlns:a16="http://schemas.microsoft.com/office/drawing/2014/main" id="{00000000-0008-0000-0100-000022010000}"/>
            </a:ext>
          </a:extLst>
        </xdr:cNvPr>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148692</xdr:rowOff>
    </xdr:from>
    <xdr:to>
      <xdr:col>55</xdr:col>
      <xdr:colOff>50800</xdr:colOff>
      <xdr:row>83</xdr:row>
      <xdr:rowOff>78842</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9398000" y="136932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127119</xdr:rowOff>
    </xdr:from>
    <xdr:ext cx="469744" cy="259045"/>
    <xdr:sp macro="" textlink="">
      <xdr:nvSpPr>
        <xdr:cNvPr id="301" name="【公営住宅】&#10;一人当たり面積該当値テキスト">
          <a:extLst>
            <a:ext uri="{FF2B5EF4-FFF2-40B4-BE49-F238E27FC236}">
              <a16:creationId xmlns:a16="http://schemas.microsoft.com/office/drawing/2014/main" id="{00000000-0008-0000-0100-00002D010000}"/>
            </a:ext>
          </a:extLst>
        </xdr:cNvPr>
        <xdr:cNvSpPr txBox="1"/>
      </xdr:nvSpPr>
      <xdr:spPr>
        <a:xfrm>
          <a:off x="9467850" y="136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150064</xdr:rowOff>
    </xdr:from>
    <xdr:to>
      <xdr:col>50</xdr:col>
      <xdr:colOff>165100</xdr:colOff>
      <xdr:row>83</xdr:row>
      <xdr:rowOff>80214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8636000" y="13694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28042</xdr:rowOff>
    </xdr:from>
    <xdr:to>
      <xdr:col>55</xdr:col>
      <xdr:colOff>0</xdr:colOff>
      <xdr:row>83</xdr:row>
      <xdr:rowOff>29414</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8686800" y="13737692"/>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04" name="n_1aveValue【公営住宅】&#10;一人当たり面積">
          <a:extLst>
            <a:ext uri="{FF2B5EF4-FFF2-40B4-BE49-F238E27FC236}">
              <a16:creationId xmlns:a16="http://schemas.microsoft.com/office/drawing/2014/main" id="{00000000-0008-0000-0100-000030010000}"/>
            </a:ext>
          </a:extLst>
        </xdr:cNvPr>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05" name="n_2aveValue【公営住宅】&#10;一人当たり面積">
          <a:extLst>
            <a:ext uri="{FF2B5EF4-FFF2-40B4-BE49-F238E27FC236}">
              <a16:creationId xmlns:a16="http://schemas.microsoft.com/office/drawing/2014/main" id="{00000000-0008-0000-0100-000031010000}"/>
            </a:ext>
          </a:extLst>
        </xdr:cNvPr>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06" name="n_3aveValue【公営住宅】&#10;一人当たり面積">
          <a:extLst>
            <a:ext uri="{FF2B5EF4-FFF2-40B4-BE49-F238E27FC236}">
              <a16:creationId xmlns:a16="http://schemas.microsoft.com/office/drawing/2014/main" id="{00000000-0008-0000-0100-000032010000}"/>
            </a:ext>
          </a:extLst>
        </xdr:cNvPr>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71341</xdr:rowOff>
    </xdr:from>
    <xdr:ext cx="469744" cy="259045"/>
    <xdr:sp macro="" textlink="">
      <xdr:nvSpPr>
        <xdr:cNvPr id="307" name="n_1mainValue【公営住宅】&#10;一人当たり面積">
          <a:extLst>
            <a:ext uri="{FF2B5EF4-FFF2-40B4-BE49-F238E27FC236}">
              <a16:creationId xmlns:a16="http://schemas.microsoft.com/office/drawing/2014/main" id="{00000000-0008-0000-0100-000033010000}"/>
            </a:ext>
          </a:extLst>
        </xdr:cNvPr>
        <xdr:cNvSpPr txBox="1"/>
      </xdr:nvSpPr>
      <xdr:spPr>
        <a:xfrm>
          <a:off x="8458277" y="137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00000000-0008-0000-0100-00005B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49" name="【認定こども園・幼稚園・保育所】&#10;有形固定資産減価償却率最小値テキスト">
          <a:extLst>
            <a:ext uri="{FF2B5EF4-FFF2-40B4-BE49-F238E27FC236}">
              <a16:creationId xmlns:a16="http://schemas.microsoft.com/office/drawing/2014/main" id="{00000000-0008-0000-0100-00005D010000}"/>
            </a:ext>
          </a:extLst>
        </xdr:cNvPr>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351" name="【認定こども園・幼稚園・保育所】&#10;有形固定資産減価償却率最大値テキスト">
          <a:extLst>
            <a:ext uri="{FF2B5EF4-FFF2-40B4-BE49-F238E27FC236}">
              <a16:creationId xmlns:a16="http://schemas.microsoft.com/office/drawing/2014/main" id="{00000000-0008-0000-0100-00005F010000}"/>
            </a:ext>
          </a:extLst>
        </xdr:cNvPr>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00000000-0008-0000-0100-000061010000}"/>
            </a:ext>
          </a:extLst>
        </xdr:cNvPr>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4649450" y="56680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364" name="【認定こども園・幼稚園・保育所】&#10;有形固定資産減価償却率該当値テキスト">
          <a:extLst>
            <a:ext uri="{FF2B5EF4-FFF2-40B4-BE49-F238E27FC236}">
              <a16:creationId xmlns:a16="http://schemas.microsoft.com/office/drawing/2014/main" id="{00000000-0008-0000-0100-00006C010000}"/>
            </a:ext>
          </a:extLst>
        </xdr:cNvPr>
        <xdr:cNvSpPr txBox="1"/>
      </xdr:nvSpPr>
      <xdr:spPr>
        <a:xfrm>
          <a:off x="14738350"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101600</xdr:rowOff>
    </xdr:from>
    <xdr:to>
      <xdr:col>81</xdr:col>
      <xdr:colOff>101600</xdr:colOff>
      <xdr:row>35</xdr:row>
      <xdr:rowOff>31750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3887450" y="572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152400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13938250" y="5718810"/>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367" name="n_1aveValue【認定こども園・幼稚園・保育所】&#10;有形固定資産減価償却率">
          <a:extLst>
            <a:ext uri="{FF2B5EF4-FFF2-40B4-BE49-F238E27FC236}">
              <a16:creationId xmlns:a16="http://schemas.microsoft.com/office/drawing/2014/main" id="{00000000-0008-0000-0100-00006F010000}"/>
            </a:ext>
          </a:extLst>
        </xdr:cNvPr>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368" name="n_2aveValue【認定こども園・幼稚園・保育所】&#10;有形固定資産減価償却率">
          <a:extLst>
            <a:ext uri="{FF2B5EF4-FFF2-40B4-BE49-F238E27FC236}">
              <a16:creationId xmlns:a16="http://schemas.microsoft.com/office/drawing/2014/main" id="{00000000-0008-0000-0100-000070010000}"/>
            </a:ext>
          </a:extLst>
        </xdr:cNvPr>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369" name="n_3aveValue【認定こども園・幼稚園・保育所】&#10;有形固定資産減価償却率">
          <a:extLst>
            <a:ext uri="{FF2B5EF4-FFF2-40B4-BE49-F238E27FC236}">
              <a16:creationId xmlns:a16="http://schemas.microsoft.com/office/drawing/2014/main" id="{00000000-0008-0000-0100-000071010000}"/>
            </a:ext>
          </a:extLst>
        </xdr:cNvPr>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48277</xdr:rowOff>
    </xdr:from>
    <xdr:ext cx="405111" cy="259045"/>
    <xdr:sp macro="" textlink="">
      <xdr:nvSpPr>
        <xdr:cNvPr id="370" name="n_1mainValue【認定こども園・幼稚園・保育所】&#10;有形固定資産減価償却率">
          <a:extLst>
            <a:ext uri="{FF2B5EF4-FFF2-40B4-BE49-F238E27FC236}">
              <a16:creationId xmlns:a16="http://schemas.microsoft.com/office/drawing/2014/main" id="{00000000-0008-0000-0100-000072010000}"/>
            </a:ext>
          </a:extLst>
        </xdr:cNvPr>
        <xdr:cNvSpPr txBox="1"/>
      </xdr:nvSpPr>
      <xdr:spPr>
        <a:xfrm>
          <a:off x="13742044"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a:extLst>
            <a:ext uri="{FF2B5EF4-FFF2-40B4-BE49-F238E27FC236}">
              <a16:creationId xmlns:a16="http://schemas.microsoft.com/office/drawing/2014/main" id="{00000000-0008-0000-0100-00008B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397" name="【認定こども園・幼稚園・保育所】&#10;一人当たり面積最小値テキスト">
          <a:extLst>
            <a:ext uri="{FF2B5EF4-FFF2-40B4-BE49-F238E27FC236}">
              <a16:creationId xmlns:a16="http://schemas.microsoft.com/office/drawing/2014/main" id="{00000000-0008-0000-0100-00008D010000}"/>
            </a:ext>
          </a:extLst>
        </xdr:cNvPr>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399" name="【認定こども園・幼稚園・保育所】&#10;一人当たり面積最大値テキスト">
          <a:extLst>
            <a:ext uri="{FF2B5EF4-FFF2-40B4-BE49-F238E27FC236}">
              <a16:creationId xmlns:a16="http://schemas.microsoft.com/office/drawing/2014/main" id="{00000000-0008-0000-0100-00008F010000}"/>
            </a:ext>
          </a:extLst>
        </xdr:cNvPr>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401" name="【認定こども園・幼稚園・保育所】&#10;一人当たり面積平均値テキスト">
          <a:extLst>
            <a:ext uri="{FF2B5EF4-FFF2-40B4-BE49-F238E27FC236}">
              <a16:creationId xmlns:a16="http://schemas.microsoft.com/office/drawing/2014/main" id="{00000000-0008-0000-0100-000091010000}"/>
            </a:ext>
          </a:extLst>
        </xdr:cNvPr>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99009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00000000-0008-0000-0100-00009C010000}"/>
            </a:ext>
          </a:extLst>
        </xdr:cNvPr>
        <xdr:cNvSpPr txBox="1"/>
      </xdr:nvSpPr>
      <xdr:spPr>
        <a:xfrm>
          <a:off x="199898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915795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9202400" y="67627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00000000-0008-0000-0100-00009F010000}"/>
            </a:ext>
          </a:extLst>
        </xdr:cNvPr>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00000000-0008-0000-0100-0000A0010000}"/>
            </a:ext>
          </a:extLst>
        </xdr:cNvPr>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17" name="n_3aveValue【認定こども園・幼稚園・保育所】&#10;一人当たり面積">
          <a:extLst>
            <a:ext uri="{FF2B5EF4-FFF2-40B4-BE49-F238E27FC236}">
              <a16:creationId xmlns:a16="http://schemas.microsoft.com/office/drawing/2014/main" id="{00000000-0008-0000-0100-0000A1010000}"/>
            </a:ext>
          </a:extLst>
        </xdr:cNvPr>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18" name="n_1mainValue【認定こども園・幼稚園・保育所】&#10;一人当たり面積">
          <a:extLst>
            <a:ext uri="{FF2B5EF4-FFF2-40B4-BE49-F238E27FC236}">
              <a16:creationId xmlns:a16="http://schemas.microsoft.com/office/drawing/2014/main" id="{00000000-0008-0000-0100-0000A2010000}"/>
            </a:ext>
          </a:extLst>
        </xdr:cNvPr>
        <xdr:cNvSpPr txBox="1"/>
      </xdr:nvSpPr>
      <xdr:spPr>
        <a:xfrm>
          <a:off x="189802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00000000-0008-0000-0100-0000B6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00000000-0008-0000-0100-0000B8010000}"/>
            </a:ext>
          </a:extLst>
        </xdr:cNvPr>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00000000-0008-0000-0100-0000BA010000}"/>
            </a:ext>
          </a:extLst>
        </xdr:cNvPr>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00000000-0008-0000-0100-0000BC010000}"/>
            </a:ext>
          </a:extLst>
        </xdr:cNvPr>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4649450" y="94462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00000000-0008-0000-0100-0000C7010000}"/>
            </a:ext>
          </a:extLst>
        </xdr:cNvPr>
        <xdr:cNvSpPr txBox="1"/>
      </xdr:nvSpPr>
      <xdr:spPr>
        <a:xfrm>
          <a:off x="1473835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3887450" y="9349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80010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3938250" y="9400540"/>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100-0000CA010000}"/>
            </a:ext>
          </a:extLst>
        </xdr:cNvPr>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100-0000CB010000}"/>
            </a:ext>
          </a:extLst>
        </xdr:cNvPr>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60" name="n_3aveValue【学校施設】&#10;有形固定資産減価償却率">
          <a:extLst>
            <a:ext uri="{FF2B5EF4-FFF2-40B4-BE49-F238E27FC236}">
              <a16:creationId xmlns:a16="http://schemas.microsoft.com/office/drawing/2014/main" id="{00000000-0008-0000-0100-0000CC010000}"/>
            </a:ext>
          </a:extLst>
        </xdr:cNvPr>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44467</xdr:rowOff>
    </xdr:from>
    <xdr:ext cx="405111" cy="259045"/>
    <xdr:sp macro="" textlink="">
      <xdr:nvSpPr>
        <xdr:cNvPr id="461" name="n_1mainValue【学校施設】&#10;有形固定資産減価償却率">
          <a:extLst>
            <a:ext uri="{FF2B5EF4-FFF2-40B4-BE49-F238E27FC236}">
              <a16:creationId xmlns:a16="http://schemas.microsoft.com/office/drawing/2014/main" id="{00000000-0008-0000-0100-0000CD010000}"/>
            </a:ext>
          </a:extLst>
        </xdr:cNvPr>
        <xdr:cNvSpPr txBox="1"/>
      </xdr:nvSpPr>
      <xdr:spPr>
        <a:xfrm>
          <a:off x="13742044" y="913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00000000-0008-0000-0100-0000E5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487" name="【学校施設】&#10;一人当たり面積最小値テキスト">
          <a:extLst>
            <a:ext uri="{FF2B5EF4-FFF2-40B4-BE49-F238E27FC236}">
              <a16:creationId xmlns:a16="http://schemas.microsoft.com/office/drawing/2014/main" id="{00000000-0008-0000-0100-0000E7010000}"/>
            </a:ext>
          </a:extLst>
        </xdr:cNvPr>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489" name="【学校施設】&#10;一人当たり面積最大値テキスト">
          <a:extLst>
            <a:ext uri="{FF2B5EF4-FFF2-40B4-BE49-F238E27FC236}">
              <a16:creationId xmlns:a16="http://schemas.microsoft.com/office/drawing/2014/main" id="{00000000-0008-0000-0100-0000E9010000}"/>
            </a:ext>
          </a:extLst>
        </xdr:cNvPr>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491" name="【学校施設】&#10;一人当たり面積平均値テキスト">
          <a:extLst>
            <a:ext uri="{FF2B5EF4-FFF2-40B4-BE49-F238E27FC236}">
              <a16:creationId xmlns:a16="http://schemas.microsoft.com/office/drawing/2014/main" id="{00000000-0008-0000-0100-0000EB010000}"/>
            </a:ext>
          </a:extLst>
        </xdr:cNvPr>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99009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xdr:rowOff>
    </xdr:from>
    <xdr:ext cx="469744" cy="259045"/>
    <xdr:sp macro="" textlink="">
      <xdr:nvSpPr>
        <xdr:cNvPr id="502" name="【学校施設】&#10;一人当たり面積該当値テキスト">
          <a:extLst>
            <a:ext uri="{FF2B5EF4-FFF2-40B4-BE49-F238E27FC236}">
              <a16:creationId xmlns:a16="http://schemas.microsoft.com/office/drawing/2014/main" id="{00000000-0008-0000-0100-0000F6010000}"/>
            </a:ext>
          </a:extLst>
        </xdr:cNvPr>
        <xdr:cNvSpPr txBox="1"/>
      </xdr:nvSpPr>
      <xdr:spPr>
        <a:xfrm>
          <a:off x="19989800" y="102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22860</xdr:rowOff>
    </xdr:from>
    <xdr:to>
      <xdr:col>112</xdr:col>
      <xdr:colOff>38100</xdr:colOff>
      <xdr:row>62</xdr:row>
      <xdr:rowOff>124460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157950" y="10265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73660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202400" y="10314940"/>
          <a:ext cx="7493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505" name="n_1aveValue【学校施設】&#10;一人当たり面積">
          <a:extLst>
            <a:ext uri="{FF2B5EF4-FFF2-40B4-BE49-F238E27FC236}">
              <a16:creationId xmlns:a16="http://schemas.microsoft.com/office/drawing/2014/main" id="{00000000-0008-0000-0100-0000F9010000}"/>
            </a:ext>
          </a:extLst>
        </xdr:cNvPr>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506" name="n_2aveValue【学校施設】&#10;一人当たり面積">
          <a:extLst>
            <a:ext uri="{FF2B5EF4-FFF2-40B4-BE49-F238E27FC236}">
              <a16:creationId xmlns:a16="http://schemas.microsoft.com/office/drawing/2014/main" id="{00000000-0008-0000-0100-0000FA010000}"/>
            </a:ext>
          </a:extLst>
        </xdr:cNvPr>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507" name="n_3aveValue【学校施設】&#10;一人当たり面積">
          <a:extLst>
            <a:ext uri="{FF2B5EF4-FFF2-40B4-BE49-F238E27FC236}">
              <a16:creationId xmlns:a16="http://schemas.microsoft.com/office/drawing/2014/main" id="{00000000-0008-0000-0100-0000FB010000}"/>
            </a:ext>
          </a:extLst>
        </xdr:cNvPr>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115587</xdr:rowOff>
    </xdr:from>
    <xdr:ext cx="469744" cy="259045"/>
    <xdr:sp macro="" textlink="">
      <xdr:nvSpPr>
        <xdr:cNvPr id="508" name="n_1mainValue【学校施設】&#10;一人当たり面積">
          <a:extLst>
            <a:ext uri="{FF2B5EF4-FFF2-40B4-BE49-F238E27FC236}">
              <a16:creationId xmlns:a16="http://schemas.microsoft.com/office/drawing/2014/main" id="{00000000-0008-0000-0100-0000FC010000}"/>
            </a:ext>
          </a:extLst>
        </xdr:cNvPr>
        <xdr:cNvSpPr txBox="1"/>
      </xdr:nvSpPr>
      <xdr:spPr>
        <a:xfrm>
          <a:off x="189802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a:extLst>
            <a:ext uri="{FF2B5EF4-FFF2-40B4-BE49-F238E27FC236}">
              <a16:creationId xmlns:a16="http://schemas.microsoft.com/office/drawing/2014/main" id="{00000000-0008-0000-0100-000018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538" name="【児童館】&#10;有形固定資産減価償却率最小値テキスト">
          <a:extLst>
            <a:ext uri="{FF2B5EF4-FFF2-40B4-BE49-F238E27FC236}">
              <a16:creationId xmlns:a16="http://schemas.microsoft.com/office/drawing/2014/main" id="{00000000-0008-0000-0100-00001A020000}"/>
            </a:ext>
          </a:extLst>
        </xdr:cNvPr>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40" name="【児童館】&#10;有形固定資産減価償却率最大値テキスト">
          <a:extLst>
            <a:ext uri="{FF2B5EF4-FFF2-40B4-BE49-F238E27FC236}">
              <a16:creationId xmlns:a16="http://schemas.microsoft.com/office/drawing/2014/main" id="{00000000-0008-0000-0100-00001C020000}"/>
            </a:ext>
          </a:extLst>
        </xdr:cNvPr>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161625</xdr:rowOff>
    </xdr:from>
    <xdr:ext cx="405111" cy="259045"/>
    <xdr:sp macro="" textlink="">
      <xdr:nvSpPr>
        <xdr:cNvPr id="542" name="【児童館】&#10;有形固定資産減価償却率平均値テキスト">
          <a:extLst>
            <a:ext uri="{FF2B5EF4-FFF2-40B4-BE49-F238E27FC236}">
              <a16:creationId xmlns:a16="http://schemas.microsoft.com/office/drawing/2014/main" id="{00000000-0008-0000-0100-00001E020000}"/>
            </a:ext>
          </a:extLst>
        </xdr:cNvPr>
        <xdr:cNvSpPr txBox="1"/>
      </xdr:nvSpPr>
      <xdr:spPr>
        <a:xfrm>
          <a:off x="14738350" y="1337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649450" y="13657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553" name="【児童館】&#10;有形固定資産減価償却率該当値テキスト">
          <a:extLst>
            <a:ext uri="{FF2B5EF4-FFF2-40B4-BE49-F238E27FC236}">
              <a16:creationId xmlns:a16="http://schemas.microsoft.com/office/drawing/2014/main" id="{00000000-0008-0000-0100-000029020000}"/>
            </a:ext>
          </a:extLst>
        </xdr:cNvPr>
        <xdr:cNvSpPr txBox="1"/>
      </xdr:nvSpPr>
      <xdr:spPr>
        <a:xfrm>
          <a:off x="14738350"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155893</xdr:rowOff>
    </xdr:from>
    <xdr:to>
      <xdr:col>81</xdr:col>
      <xdr:colOff>101600</xdr:colOff>
      <xdr:row>83</xdr:row>
      <xdr:rowOff>86043</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887450" y="13700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35243</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3938250" y="13708380"/>
          <a:ext cx="762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56" name="n_1aveValue【児童館】&#10;有形固定資産減価償却率">
          <a:extLst>
            <a:ext uri="{FF2B5EF4-FFF2-40B4-BE49-F238E27FC236}">
              <a16:creationId xmlns:a16="http://schemas.microsoft.com/office/drawing/2014/main" id="{00000000-0008-0000-0100-00002C020000}"/>
            </a:ext>
          </a:extLst>
        </xdr:cNvPr>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557" name="n_2aveValue【児童館】&#10;有形固定資産減価償却率">
          <a:extLst>
            <a:ext uri="{FF2B5EF4-FFF2-40B4-BE49-F238E27FC236}">
              <a16:creationId xmlns:a16="http://schemas.microsoft.com/office/drawing/2014/main" id="{00000000-0008-0000-0100-00002D020000}"/>
            </a:ext>
          </a:extLst>
        </xdr:cNvPr>
        <xdr:cNvSpPr txBox="1"/>
      </xdr:nvSpPr>
      <xdr:spPr>
        <a:xfrm>
          <a:off x="12960994" y="1332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558" name="n_3aveValue【児童館】&#10;有形固定資産減価償却率">
          <a:extLst>
            <a:ext uri="{FF2B5EF4-FFF2-40B4-BE49-F238E27FC236}">
              <a16:creationId xmlns:a16="http://schemas.microsoft.com/office/drawing/2014/main" id="{00000000-0008-0000-0100-00002E020000}"/>
            </a:ext>
          </a:extLst>
        </xdr:cNvPr>
        <xdr:cNvSpPr txBox="1"/>
      </xdr:nvSpPr>
      <xdr:spPr>
        <a:xfrm>
          <a:off x="121672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77170</xdr:rowOff>
    </xdr:from>
    <xdr:ext cx="405111" cy="259045"/>
    <xdr:sp macro="" textlink="">
      <xdr:nvSpPr>
        <xdr:cNvPr id="559" name="n_1mainValue【児童館】&#10;有形固定資産減価償却率">
          <a:extLst>
            <a:ext uri="{FF2B5EF4-FFF2-40B4-BE49-F238E27FC236}">
              <a16:creationId xmlns:a16="http://schemas.microsoft.com/office/drawing/2014/main" id="{00000000-0008-0000-0100-00002F020000}"/>
            </a:ext>
          </a:extLst>
        </xdr:cNvPr>
        <xdr:cNvSpPr txBox="1"/>
      </xdr:nvSpPr>
      <xdr:spPr>
        <a:xfrm>
          <a:off x="13742044" y="137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児童館】&#10;一人当たり面積グラフ枠">
          <a:extLst>
            <a:ext uri="{FF2B5EF4-FFF2-40B4-BE49-F238E27FC236}">
              <a16:creationId xmlns:a16="http://schemas.microsoft.com/office/drawing/2014/main" id="{00000000-0008-0000-0100-000046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4" name="【児童館】&#10;一人当たり面積最小値テキスト">
          <a:extLst>
            <a:ext uri="{FF2B5EF4-FFF2-40B4-BE49-F238E27FC236}">
              <a16:creationId xmlns:a16="http://schemas.microsoft.com/office/drawing/2014/main" id="{00000000-0008-0000-0100-000048020000}"/>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86" name="【児童館】&#10;一人当たり面積最大値テキスト">
          <a:extLst>
            <a:ext uri="{FF2B5EF4-FFF2-40B4-BE49-F238E27FC236}">
              <a16:creationId xmlns:a16="http://schemas.microsoft.com/office/drawing/2014/main" id="{00000000-0008-0000-0100-00004A020000}"/>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88" name="【児童館】&#10;一人当たり面積平均値テキスト">
          <a:extLst>
            <a:ext uri="{FF2B5EF4-FFF2-40B4-BE49-F238E27FC236}">
              <a16:creationId xmlns:a16="http://schemas.microsoft.com/office/drawing/2014/main" id="{00000000-0008-0000-0100-00004C020000}"/>
            </a:ext>
          </a:extLst>
        </xdr:cNvPr>
        <xdr:cNvSpPr txBox="1"/>
      </xdr:nvSpPr>
      <xdr:spPr>
        <a:xfrm>
          <a:off x="1998980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900900" y="1350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599" name="【児童館】&#10;一人当たり面積該当値テキスト">
          <a:extLst>
            <a:ext uri="{FF2B5EF4-FFF2-40B4-BE49-F238E27FC236}">
              <a16:creationId xmlns:a16="http://schemas.microsoft.com/office/drawing/2014/main" id="{00000000-0008-0000-0100-000057020000}"/>
            </a:ext>
          </a:extLst>
        </xdr:cNvPr>
        <xdr:cNvSpPr txBox="1"/>
      </xdr:nvSpPr>
      <xdr:spPr>
        <a:xfrm>
          <a:off x="199898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157950" y="13500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9202400" y="13544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02" name="n_1aveValue【児童館】&#10;一人当たり面積">
          <a:extLst>
            <a:ext uri="{FF2B5EF4-FFF2-40B4-BE49-F238E27FC236}">
              <a16:creationId xmlns:a16="http://schemas.microsoft.com/office/drawing/2014/main" id="{00000000-0008-0000-0100-00005A020000}"/>
            </a:ext>
          </a:extLst>
        </xdr:cNvPr>
        <xdr:cNvSpPr txBox="1"/>
      </xdr:nvSpPr>
      <xdr:spPr>
        <a:xfrm>
          <a:off x="18980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03" name="n_2aveValue【児童館】&#10;一人当たり面積">
          <a:extLst>
            <a:ext uri="{FF2B5EF4-FFF2-40B4-BE49-F238E27FC236}">
              <a16:creationId xmlns:a16="http://schemas.microsoft.com/office/drawing/2014/main" id="{00000000-0008-0000-0100-00005B020000}"/>
            </a:ext>
          </a:extLst>
        </xdr:cNvPr>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04" name="n_3aveValue【児童館】&#10;一人当たり面積">
          <a:extLst>
            <a:ext uri="{FF2B5EF4-FFF2-40B4-BE49-F238E27FC236}">
              <a16:creationId xmlns:a16="http://schemas.microsoft.com/office/drawing/2014/main" id="{00000000-0008-0000-0100-00005C020000}"/>
            </a:ext>
          </a:extLst>
        </xdr:cNvPr>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605" name="n_1mainValue【児童館】&#10;一人当たり面積">
          <a:extLst>
            <a:ext uri="{FF2B5EF4-FFF2-40B4-BE49-F238E27FC236}">
              <a16:creationId xmlns:a16="http://schemas.microsoft.com/office/drawing/2014/main" id="{00000000-0008-0000-0100-00005D020000}"/>
            </a:ext>
          </a:extLst>
        </xdr:cNvPr>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a:extLst>
            <a:ext uri="{FF2B5EF4-FFF2-40B4-BE49-F238E27FC236}">
              <a16:creationId xmlns:a16="http://schemas.microsoft.com/office/drawing/2014/main" id="{00000000-0008-0000-0100-000073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629" name="【公民館】&#10;有形固定資産減価償却率最小値テキスト">
          <a:extLst>
            <a:ext uri="{FF2B5EF4-FFF2-40B4-BE49-F238E27FC236}">
              <a16:creationId xmlns:a16="http://schemas.microsoft.com/office/drawing/2014/main" id="{00000000-0008-0000-0100-000075020000}"/>
            </a:ext>
          </a:extLst>
        </xdr:cNvPr>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31" name="【公民館】&#10;有形固定資産減価償却率最大値テキスト">
          <a:extLst>
            <a:ext uri="{FF2B5EF4-FFF2-40B4-BE49-F238E27FC236}">
              <a16:creationId xmlns:a16="http://schemas.microsoft.com/office/drawing/2014/main" id="{00000000-0008-0000-0100-000077020000}"/>
            </a:ext>
          </a:extLst>
        </xdr:cNvPr>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33" name="【公民館】&#10;有形固定資産減価償却率平均値テキスト">
          <a:extLst>
            <a:ext uri="{FF2B5EF4-FFF2-40B4-BE49-F238E27FC236}">
              <a16:creationId xmlns:a16="http://schemas.microsoft.com/office/drawing/2014/main" id="{00000000-0008-0000-0100-000079020000}"/>
            </a:ext>
          </a:extLst>
        </xdr:cNvPr>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91694</xdr:rowOff>
    </xdr:from>
    <xdr:to>
      <xdr:col>85</xdr:col>
      <xdr:colOff>177800</xdr:colOff>
      <xdr:row>102</xdr:row>
      <xdr:rowOff>21844</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649450" y="168366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114571</xdr:rowOff>
    </xdr:from>
    <xdr:ext cx="405111" cy="259045"/>
    <xdr:sp macro="" textlink="">
      <xdr:nvSpPr>
        <xdr:cNvPr id="644" name="【公民館】&#10;有形固定資産減価償却率該当値テキスト">
          <a:extLst>
            <a:ext uri="{FF2B5EF4-FFF2-40B4-BE49-F238E27FC236}">
              <a16:creationId xmlns:a16="http://schemas.microsoft.com/office/drawing/2014/main" id="{00000000-0008-0000-0100-000084020000}"/>
            </a:ext>
          </a:extLst>
        </xdr:cNvPr>
        <xdr:cNvSpPr txBox="1"/>
      </xdr:nvSpPr>
      <xdr:spPr>
        <a:xfrm>
          <a:off x="14738350" y="1668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137413</xdr:rowOff>
    </xdr:from>
    <xdr:to>
      <xdr:col>81</xdr:col>
      <xdr:colOff>101600</xdr:colOff>
      <xdr:row>102</xdr:row>
      <xdr:rowOff>67563</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887450" y="168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142494</xdr:rowOff>
    </xdr:from>
    <xdr:to>
      <xdr:col>85</xdr:col>
      <xdr:colOff>127000</xdr:colOff>
      <xdr:row>102</xdr:row>
      <xdr:rowOff>16763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3938250" y="16887444"/>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47" name="n_1aveValue【公民館】&#10;有形固定資産減価償却率">
          <a:extLst>
            <a:ext uri="{FF2B5EF4-FFF2-40B4-BE49-F238E27FC236}">
              <a16:creationId xmlns:a16="http://schemas.microsoft.com/office/drawing/2014/main" id="{00000000-0008-0000-0100-000087020000}"/>
            </a:ext>
          </a:extLst>
        </xdr:cNvPr>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48" name="n_2aveValue【公民館】&#10;有形固定資産減価償却率">
          <a:extLst>
            <a:ext uri="{FF2B5EF4-FFF2-40B4-BE49-F238E27FC236}">
              <a16:creationId xmlns:a16="http://schemas.microsoft.com/office/drawing/2014/main" id="{00000000-0008-0000-0100-000088020000}"/>
            </a:ext>
          </a:extLst>
        </xdr:cNvPr>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49" name="n_3aveValue【公民館】&#10;有形固定資産減価償却率">
          <a:extLst>
            <a:ext uri="{FF2B5EF4-FFF2-40B4-BE49-F238E27FC236}">
              <a16:creationId xmlns:a16="http://schemas.microsoft.com/office/drawing/2014/main" id="{00000000-0008-0000-0100-000089020000}"/>
            </a:ext>
          </a:extLst>
        </xdr:cNvPr>
        <xdr:cNvSpPr txBox="1"/>
      </xdr:nvSpPr>
      <xdr:spPr>
        <a:xfrm>
          <a:off x="121672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84090</xdr:rowOff>
    </xdr:from>
    <xdr:ext cx="405111" cy="259045"/>
    <xdr:sp macro="" textlink="">
      <xdr:nvSpPr>
        <xdr:cNvPr id="650" name="n_1mainValue【公民館】&#10;有形固定資産減価償却率">
          <a:extLst>
            <a:ext uri="{FF2B5EF4-FFF2-40B4-BE49-F238E27FC236}">
              <a16:creationId xmlns:a16="http://schemas.microsoft.com/office/drawing/2014/main" id="{00000000-0008-0000-0100-00008A020000}"/>
            </a:ext>
          </a:extLst>
        </xdr:cNvPr>
        <xdr:cNvSpPr txBox="1"/>
      </xdr:nvSpPr>
      <xdr:spPr>
        <a:xfrm>
          <a:off x="13742044" y="1665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公民館】&#10;一人当たり面積グラフ枠">
          <a:extLst>
            <a:ext uri="{FF2B5EF4-FFF2-40B4-BE49-F238E27FC236}">
              <a16:creationId xmlns:a16="http://schemas.microsoft.com/office/drawing/2014/main" id="{00000000-0008-0000-0100-0000A3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77" name="【公民館】&#10;一人当たり面積最小値テキスト">
          <a:extLst>
            <a:ext uri="{FF2B5EF4-FFF2-40B4-BE49-F238E27FC236}">
              <a16:creationId xmlns:a16="http://schemas.microsoft.com/office/drawing/2014/main" id="{00000000-0008-0000-0100-0000A5020000}"/>
            </a:ext>
          </a:extLst>
        </xdr:cNvPr>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79" name="【公民館】&#10;一人当たり面積最大値テキスト">
          <a:extLst>
            <a:ext uri="{FF2B5EF4-FFF2-40B4-BE49-F238E27FC236}">
              <a16:creationId xmlns:a16="http://schemas.microsoft.com/office/drawing/2014/main" id="{00000000-0008-0000-0100-0000A7020000}"/>
            </a:ext>
          </a:extLst>
        </xdr:cNvPr>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681" name="【公民館】&#10;一人当たり面積平均値テキスト">
          <a:extLst>
            <a:ext uri="{FF2B5EF4-FFF2-40B4-BE49-F238E27FC236}">
              <a16:creationId xmlns:a16="http://schemas.microsoft.com/office/drawing/2014/main" id="{00000000-0008-0000-0100-0000A9020000}"/>
            </a:ext>
          </a:extLst>
        </xdr:cNvPr>
        <xdr:cNvSpPr txBox="1"/>
      </xdr:nvSpPr>
      <xdr:spPr>
        <a:xfrm>
          <a:off x="19989800" y="1728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99009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158948</xdr:rowOff>
    </xdr:from>
    <xdr:ext cx="469744" cy="259045"/>
    <xdr:sp macro="" textlink="">
      <xdr:nvSpPr>
        <xdr:cNvPr id="692" name="【公民館】&#10;一人当たり面積該当値テキスト">
          <a:extLst>
            <a:ext uri="{FF2B5EF4-FFF2-40B4-BE49-F238E27FC236}">
              <a16:creationId xmlns:a16="http://schemas.microsoft.com/office/drawing/2014/main" id="{00000000-0008-0000-0100-0000B4020000}"/>
            </a:ext>
          </a:extLst>
        </xdr:cNvPr>
        <xdr:cNvSpPr txBox="1"/>
      </xdr:nvSpPr>
      <xdr:spPr>
        <a:xfrm>
          <a:off x="19989800"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9157950" y="179541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59871</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9202400" y="1800497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695" name="n_1aveValue【公民館】&#10;一人当たり面積">
          <a:extLst>
            <a:ext uri="{FF2B5EF4-FFF2-40B4-BE49-F238E27FC236}">
              <a16:creationId xmlns:a16="http://schemas.microsoft.com/office/drawing/2014/main" id="{00000000-0008-0000-0100-0000B7020000}"/>
            </a:ext>
          </a:extLst>
        </xdr:cNvPr>
        <xdr:cNvSpPr txBox="1"/>
      </xdr:nvSpPr>
      <xdr:spPr>
        <a:xfrm>
          <a:off x="189802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696" name="n_2aveValue【公民館】&#10;一人当たり面積">
          <a:extLst>
            <a:ext uri="{FF2B5EF4-FFF2-40B4-BE49-F238E27FC236}">
              <a16:creationId xmlns:a16="http://schemas.microsoft.com/office/drawing/2014/main" id="{00000000-0008-0000-0100-0000B8020000}"/>
            </a:ext>
          </a:extLst>
        </xdr:cNvPr>
        <xdr:cNvSpPr txBox="1"/>
      </xdr:nvSpPr>
      <xdr:spPr>
        <a:xfrm>
          <a:off x="18180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697" name="n_3aveValue【公民館】&#10;一人当たり面積">
          <a:extLst>
            <a:ext uri="{FF2B5EF4-FFF2-40B4-BE49-F238E27FC236}">
              <a16:creationId xmlns:a16="http://schemas.microsoft.com/office/drawing/2014/main" id="{00000000-0008-0000-0100-0000B9020000}"/>
            </a:ext>
          </a:extLst>
        </xdr:cNvPr>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698" name="n_1mainValue【公民館】&#10;一人当たり面積">
          <a:extLst>
            <a:ext uri="{FF2B5EF4-FFF2-40B4-BE49-F238E27FC236}">
              <a16:creationId xmlns:a16="http://schemas.microsoft.com/office/drawing/2014/main" id="{00000000-0008-0000-0100-0000BA020000}"/>
            </a:ext>
          </a:extLst>
        </xdr:cNvPr>
        <xdr:cNvSpPr txBox="1"/>
      </xdr:nvSpPr>
      <xdr:spPr>
        <a:xfrm>
          <a:off x="18980227" y="180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本市の公共建築物は，昭和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年代にかけて集中的に整備されており，全体的に老朽化が進んでいる。本市では平成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月に京都市公共施設マネジメント基本計画を策定し，公共施設の長寿命化や再編・再整備の取組を進めている。　</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これらの施設については，高度成長期に整備したものが多くを占めており，老朽化が進んでいることを踏まえ，計画的な保全による長寿命化や施設保有量の最適化を図っていく。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127500" y="6082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154957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216400"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384550" y="6155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91440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429000" y="6126480"/>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200-00004B000000}"/>
            </a:ext>
          </a:extLst>
        </xdr:cNvPr>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200-00004C000000}"/>
            </a:ext>
          </a:extLst>
        </xdr:cNvPr>
        <xdr:cNvSpPr txBox="1"/>
      </xdr:nvSpPr>
      <xdr:spPr>
        <a:xfrm>
          <a:off x="2439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200-00004D000000}"/>
            </a:ext>
          </a:extLst>
        </xdr:cNvPr>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78" name="n_1mainValue【図書館】&#10;有形固定資産減価償却率">
          <a:extLst>
            <a:ext uri="{FF2B5EF4-FFF2-40B4-BE49-F238E27FC236}">
              <a16:creationId xmlns:a16="http://schemas.microsoft.com/office/drawing/2014/main" id="{00000000-0008-0000-0200-00004E000000}"/>
            </a:ext>
          </a:extLst>
        </xdr:cNvPr>
        <xdr:cNvSpPr txBox="1"/>
      </xdr:nvSpPr>
      <xdr:spPr>
        <a:xfrm>
          <a:off x="32391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200-000064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200-000066000000}"/>
            </a:ext>
          </a:extLst>
        </xdr:cNvPr>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200-000068000000}"/>
            </a:ext>
          </a:extLst>
        </xdr:cNvPr>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200-00006A000000}"/>
            </a:ext>
          </a:extLst>
        </xdr:cNvPr>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6" name="楕円 115">
          <a:extLst>
            <a:ext uri="{FF2B5EF4-FFF2-40B4-BE49-F238E27FC236}">
              <a16:creationId xmlns:a16="http://schemas.microsoft.com/office/drawing/2014/main" id="{00000000-0008-0000-0200-000074000000}"/>
            </a:ext>
          </a:extLst>
        </xdr:cNvPr>
        <xdr:cNvSpPr/>
      </xdr:nvSpPr>
      <xdr:spPr>
        <a:xfrm>
          <a:off x="939800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200-000075000000}"/>
            </a:ext>
          </a:extLst>
        </xdr:cNvPr>
        <xdr:cNvSpPr txBox="1"/>
      </xdr:nvSpPr>
      <xdr:spPr>
        <a:xfrm>
          <a:off x="946785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8636000" y="6681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121920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8686800" y="668655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0" name="n_1aveValue【図書館】&#10;一人当たり面積">
          <a:extLst>
            <a:ext uri="{FF2B5EF4-FFF2-40B4-BE49-F238E27FC236}">
              <a16:creationId xmlns:a16="http://schemas.microsoft.com/office/drawing/2014/main" id="{00000000-0008-0000-0200-000078000000}"/>
            </a:ext>
          </a:extLst>
        </xdr:cNvPr>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1" name="n_2aveValue【図書館】&#10;一人当たり面積">
          <a:extLst>
            <a:ext uri="{FF2B5EF4-FFF2-40B4-BE49-F238E27FC236}">
              <a16:creationId xmlns:a16="http://schemas.microsoft.com/office/drawing/2014/main" id="{00000000-0008-0000-0200-000079000000}"/>
            </a:ext>
          </a:extLst>
        </xdr:cNvPr>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22" name="n_3aveValue【図書館】&#10;一人当たり面積">
          <a:extLst>
            <a:ext uri="{FF2B5EF4-FFF2-40B4-BE49-F238E27FC236}">
              <a16:creationId xmlns:a16="http://schemas.microsoft.com/office/drawing/2014/main" id="{00000000-0008-0000-0200-00007A000000}"/>
            </a:ext>
          </a:extLst>
        </xdr:cNvPr>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23" name="n_1mainValue【図書館】&#10;一人当たり面積">
          <a:extLst>
            <a:ext uri="{FF2B5EF4-FFF2-40B4-BE49-F238E27FC236}">
              <a16:creationId xmlns:a16="http://schemas.microsoft.com/office/drawing/2014/main" id="{00000000-0008-0000-0200-00007B000000}"/>
            </a:ext>
          </a:extLst>
        </xdr:cNvPr>
        <xdr:cNvSpPr txBox="1"/>
      </xdr:nvSpPr>
      <xdr:spPr>
        <a:xfrm>
          <a:off x="845827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00000000-0008-0000-0200-000091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00000000-0008-0000-0200-000093000000}"/>
            </a:ext>
          </a:extLst>
        </xdr:cNvPr>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id="{00000000-0008-0000-0200-000095000000}"/>
            </a:ext>
          </a:extLst>
        </xdr:cNvPr>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00000000-0008-0000-0200-000097000000}"/>
            </a:ext>
          </a:extLst>
        </xdr:cNvPr>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4127500" y="97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61231</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00000000-0008-0000-0200-0000A2000000}"/>
            </a:ext>
          </a:extLst>
        </xdr:cNvPr>
        <xdr:cNvSpPr txBox="1"/>
      </xdr:nvSpPr>
      <xdr:spPr>
        <a:xfrm>
          <a:off x="4216400"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111506</xdr:rowOff>
    </xdr:from>
    <xdr:to>
      <xdr:col>20</xdr:col>
      <xdr:colOff>38100</xdr:colOff>
      <xdr:row>60</xdr:row>
      <xdr:rowOff>41656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3384550" y="98587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89154</xdr:rowOff>
    </xdr:from>
    <xdr:to>
      <xdr:col>24</xdr:col>
      <xdr:colOff>63500</xdr:colOff>
      <xdr:row>59</xdr:row>
      <xdr:rowOff>162306</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3429000" y="9836404"/>
          <a:ext cx="7493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65" name="n_1aveValue【体育館・プール】&#10;有形固定資産減価償却率">
          <a:extLst>
            <a:ext uri="{FF2B5EF4-FFF2-40B4-BE49-F238E27FC236}">
              <a16:creationId xmlns:a16="http://schemas.microsoft.com/office/drawing/2014/main" id="{00000000-0008-0000-0200-0000A5000000}"/>
            </a:ext>
          </a:extLst>
        </xdr:cNvPr>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66" name="n_2aveValue【体育館・プール】&#10;有形固定資産減価償却率">
          <a:extLst>
            <a:ext uri="{FF2B5EF4-FFF2-40B4-BE49-F238E27FC236}">
              <a16:creationId xmlns:a16="http://schemas.microsoft.com/office/drawing/2014/main" id="{00000000-0008-0000-0200-0000A6000000}"/>
            </a:ext>
          </a:extLst>
        </xdr:cNvPr>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67" name="n_3aveValue【体育館・プール】&#10;有形固定資産減価償却率">
          <a:extLst>
            <a:ext uri="{FF2B5EF4-FFF2-40B4-BE49-F238E27FC236}">
              <a16:creationId xmlns:a16="http://schemas.microsoft.com/office/drawing/2014/main" id="{00000000-0008-0000-0200-0000A7000000}"/>
            </a:ext>
          </a:extLst>
        </xdr:cNvPr>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58183</xdr:rowOff>
    </xdr:from>
    <xdr:ext cx="405111" cy="259045"/>
    <xdr:sp macro="" textlink="">
      <xdr:nvSpPr>
        <xdr:cNvPr id="168" name="n_1mainValue【体育館・プール】&#10;有形固定資産減価償却率">
          <a:extLst>
            <a:ext uri="{FF2B5EF4-FFF2-40B4-BE49-F238E27FC236}">
              <a16:creationId xmlns:a16="http://schemas.microsoft.com/office/drawing/2014/main" id="{00000000-0008-0000-0200-0000A8000000}"/>
            </a:ext>
          </a:extLst>
        </xdr:cNvPr>
        <xdr:cNvSpPr txBox="1"/>
      </xdr:nvSpPr>
      <xdr:spPr>
        <a:xfrm>
          <a:off x="3239144" y="96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00000000-0008-0000-0200-0000C2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196" name="【体育館・プール】&#10;一人当たり面積最小値テキスト">
          <a:extLst>
            <a:ext uri="{FF2B5EF4-FFF2-40B4-BE49-F238E27FC236}">
              <a16:creationId xmlns:a16="http://schemas.microsoft.com/office/drawing/2014/main" id="{00000000-0008-0000-0200-0000C4000000}"/>
            </a:ext>
          </a:extLst>
        </xdr:cNvPr>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198" name="【体育館・プール】&#10;一人当たり面積最大値テキスト">
          <a:extLst>
            <a:ext uri="{FF2B5EF4-FFF2-40B4-BE49-F238E27FC236}">
              <a16:creationId xmlns:a16="http://schemas.microsoft.com/office/drawing/2014/main" id="{00000000-0008-0000-0200-0000C6000000}"/>
            </a:ext>
          </a:extLst>
        </xdr:cNvPr>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00" name="【体育館・プール】&#10;一人当たり面積平均値テキスト">
          <a:extLst>
            <a:ext uri="{FF2B5EF4-FFF2-40B4-BE49-F238E27FC236}">
              <a16:creationId xmlns:a16="http://schemas.microsoft.com/office/drawing/2014/main" id="{00000000-0008-0000-0200-0000C8000000}"/>
            </a:ext>
          </a:extLst>
        </xdr:cNvPr>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77107</xdr:rowOff>
    </xdr:from>
    <xdr:to>
      <xdr:col>55</xdr:col>
      <xdr:colOff>50800</xdr:colOff>
      <xdr:row>64</xdr:row>
      <xdr:rowOff>7257</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9398000" y="104847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163484</xdr:rowOff>
    </xdr:from>
    <xdr:ext cx="469744" cy="259045"/>
    <xdr:sp macro="" textlink="">
      <xdr:nvSpPr>
        <xdr:cNvPr id="211" name="【体育館・プール】&#10;一人当たり面積該当値テキスト">
          <a:extLst>
            <a:ext uri="{FF2B5EF4-FFF2-40B4-BE49-F238E27FC236}">
              <a16:creationId xmlns:a16="http://schemas.microsoft.com/office/drawing/2014/main" id="{00000000-0008-0000-0200-0000D3000000}"/>
            </a:ext>
          </a:extLst>
        </xdr:cNvPr>
        <xdr:cNvSpPr txBox="1"/>
      </xdr:nvSpPr>
      <xdr:spPr>
        <a:xfrm>
          <a:off x="9467850" y="104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8636000" y="104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127907</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8686800" y="10513785"/>
          <a:ext cx="7429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14" name="n_1aveValue【体育館・プール】&#10;一人当たり面積">
          <a:extLst>
            <a:ext uri="{FF2B5EF4-FFF2-40B4-BE49-F238E27FC236}">
              <a16:creationId xmlns:a16="http://schemas.microsoft.com/office/drawing/2014/main" id="{00000000-0008-0000-0200-0000D6000000}"/>
            </a:ext>
          </a:extLst>
        </xdr:cNvPr>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15" name="n_2aveValue【体育館・プール】&#10;一人当たり面積">
          <a:extLst>
            <a:ext uri="{FF2B5EF4-FFF2-40B4-BE49-F238E27FC236}">
              <a16:creationId xmlns:a16="http://schemas.microsoft.com/office/drawing/2014/main" id="{00000000-0008-0000-0200-0000D7000000}"/>
            </a:ext>
          </a:extLst>
        </xdr:cNvPr>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16" name="n_3aveValue【体育館・プール】&#10;一人当たり面積">
          <a:extLst>
            <a:ext uri="{FF2B5EF4-FFF2-40B4-BE49-F238E27FC236}">
              <a16:creationId xmlns:a16="http://schemas.microsoft.com/office/drawing/2014/main" id="{00000000-0008-0000-0200-0000D8000000}"/>
            </a:ext>
          </a:extLst>
        </xdr:cNvPr>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17" name="n_1mainValue【体育館・プール】&#10;一人当たり面積">
          <a:extLst>
            <a:ext uri="{FF2B5EF4-FFF2-40B4-BE49-F238E27FC236}">
              <a16:creationId xmlns:a16="http://schemas.microsoft.com/office/drawing/2014/main" id="{00000000-0008-0000-0200-0000D9000000}"/>
            </a:ext>
          </a:extLst>
        </xdr:cNvPr>
        <xdr:cNvSpPr txBox="1"/>
      </xdr:nvSpPr>
      <xdr:spPr>
        <a:xfrm>
          <a:off x="845827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a:extLst>
            <a:ext uri="{FF2B5EF4-FFF2-40B4-BE49-F238E27FC236}">
              <a16:creationId xmlns:a16="http://schemas.microsoft.com/office/drawing/2014/main" id="{00000000-0008-0000-0200-0000F3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45" name="【福祉施設】&#10;有形固定資産減価償却率最小値テキスト">
          <a:extLst>
            <a:ext uri="{FF2B5EF4-FFF2-40B4-BE49-F238E27FC236}">
              <a16:creationId xmlns:a16="http://schemas.microsoft.com/office/drawing/2014/main" id="{00000000-0008-0000-0200-0000F5000000}"/>
            </a:ext>
          </a:extLst>
        </xdr:cNvPr>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47" name="【福祉施設】&#10;有形固定資産減価償却率最大値テキスト">
          <a:extLst>
            <a:ext uri="{FF2B5EF4-FFF2-40B4-BE49-F238E27FC236}">
              <a16:creationId xmlns:a16="http://schemas.microsoft.com/office/drawing/2014/main" id="{00000000-0008-0000-0200-0000F7000000}"/>
            </a:ext>
          </a:extLst>
        </xdr:cNvPr>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49" name="【福祉施設】&#10;有形固定資産減価償却率平均値テキスト">
          <a:extLst>
            <a:ext uri="{FF2B5EF4-FFF2-40B4-BE49-F238E27FC236}">
              <a16:creationId xmlns:a16="http://schemas.microsoft.com/office/drawing/2014/main" id="{00000000-0008-0000-0200-0000F9000000}"/>
            </a:ext>
          </a:extLst>
        </xdr:cNvPr>
        <xdr:cNvSpPr txBox="1"/>
      </xdr:nvSpPr>
      <xdr:spPr>
        <a:xfrm>
          <a:off x="4216400" y="13507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412750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260" name="【福祉施設】&#10;有形固定資産減価償却率該当値テキスト">
          <a:extLst>
            <a:ext uri="{FF2B5EF4-FFF2-40B4-BE49-F238E27FC236}">
              <a16:creationId xmlns:a16="http://schemas.microsoft.com/office/drawing/2014/main" id="{00000000-0008-0000-0200-000004010000}"/>
            </a:ext>
          </a:extLst>
        </xdr:cNvPr>
        <xdr:cNvSpPr txBox="1"/>
      </xdr:nvSpPr>
      <xdr:spPr>
        <a:xfrm>
          <a:off x="4216400"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3384550" y="13731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72389</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3429000" y="13713461"/>
          <a:ext cx="7493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3" name="n_1aveValue【福祉施設】&#10;有形固定資産減価償却率">
          <a:extLst>
            <a:ext uri="{FF2B5EF4-FFF2-40B4-BE49-F238E27FC236}">
              <a16:creationId xmlns:a16="http://schemas.microsoft.com/office/drawing/2014/main" id="{00000000-0008-0000-0200-000007010000}"/>
            </a:ext>
          </a:extLst>
        </xdr:cNvPr>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64" name="n_2aveValue【福祉施設】&#10;有形固定資産減価償却率">
          <a:extLst>
            <a:ext uri="{FF2B5EF4-FFF2-40B4-BE49-F238E27FC236}">
              <a16:creationId xmlns:a16="http://schemas.microsoft.com/office/drawing/2014/main" id="{00000000-0008-0000-0200-000008010000}"/>
            </a:ext>
          </a:extLst>
        </xdr:cNvPr>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65" name="n_3aveValue【福祉施設】&#10;有形固定資産減価償却率">
          <a:extLst>
            <a:ext uri="{FF2B5EF4-FFF2-40B4-BE49-F238E27FC236}">
              <a16:creationId xmlns:a16="http://schemas.microsoft.com/office/drawing/2014/main" id="{00000000-0008-0000-0200-000009010000}"/>
            </a:ext>
          </a:extLst>
        </xdr:cNvPr>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66" name="n_1mainValue【福祉施設】&#10;有形固定資産減価償却率">
          <a:extLst>
            <a:ext uri="{FF2B5EF4-FFF2-40B4-BE49-F238E27FC236}">
              <a16:creationId xmlns:a16="http://schemas.microsoft.com/office/drawing/2014/main" id="{00000000-0008-0000-0200-00000A010000}"/>
            </a:ext>
          </a:extLst>
        </xdr:cNvPr>
        <xdr:cNvSpPr txBox="1"/>
      </xdr:nvSpPr>
      <xdr:spPr>
        <a:xfrm>
          <a:off x="32391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00000000-0008-0000-0200-000023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293" name="【福祉施設】&#10;一人当たり面積最小値テキスト">
          <a:extLst>
            <a:ext uri="{FF2B5EF4-FFF2-40B4-BE49-F238E27FC236}">
              <a16:creationId xmlns:a16="http://schemas.microsoft.com/office/drawing/2014/main" id="{00000000-0008-0000-0200-000025010000}"/>
            </a:ext>
          </a:extLst>
        </xdr:cNvPr>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95" name="【福祉施設】&#10;一人当たり面積最大値テキスト">
          <a:extLst>
            <a:ext uri="{FF2B5EF4-FFF2-40B4-BE49-F238E27FC236}">
              <a16:creationId xmlns:a16="http://schemas.microsoft.com/office/drawing/2014/main" id="{00000000-0008-0000-0200-000027010000}"/>
            </a:ext>
          </a:extLst>
        </xdr:cNvPr>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297" name="【福祉施設】&#10;一人当たり面積平均値テキスト">
          <a:extLst>
            <a:ext uri="{FF2B5EF4-FFF2-40B4-BE49-F238E27FC236}">
              <a16:creationId xmlns:a16="http://schemas.microsoft.com/office/drawing/2014/main" id="{00000000-0008-0000-0200-000029010000}"/>
            </a:ext>
          </a:extLst>
        </xdr:cNvPr>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150586</xdr:rowOff>
    </xdr:from>
    <xdr:to>
      <xdr:col>55</xdr:col>
      <xdr:colOff>50800</xdr:colOff>
      <xdr:row>81</xdr:row>
      <xdr:rowOff>80736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9398000" y="13364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2013</xdr:rowOff>
    </xdr:from>
    <xdr:ext cx="469744" cy="259045"/>
    <xdr:sp macro="" textlink="">
      <xdr:nvSpPr>
        <xdr:cNvPr id="308" name="【福祉施設】&#10;一人当たり面積該当値テキスト">
          <a:extLst>
            <a:ext uri="{FF2B5EF4-FFF2-40B4-BE49-F238E27FC236}">
              <a16:creationId xmlns:a16="http://schemas.microsoft.com/office/drawing/2014/main" id="{00000000-0008-0000-0200-000034010000}"/>
            </a:ext>
          </a:extLst>
        </xdr:cNvPr>
        <xdr:cNvSpPr txBox="1"/>
      </xdr:nvSpPr>
      <xdr:spPr>
        <a:xfrm>
          <a:off x="9467850" y="1321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166914</xdr:rowOff>
    </xdr:from>
    <xdr:to>
      <xdr:col>50</xdr:col>
      <xdr:colOff>165100</xdr:colOff>
      <xdr:row>81</xdr:row>
      <xdr:rowOff>97064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8636000" y="133812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29936</xdr:rowOff>
    </xdr:from>
    <xdr:to>
      <xdr:col>55</xdr:col>
      <xdr:colOff>0</xdr:colOff>
      <xdr:row>81</xdr:row>
      <xdr:rowOff>46264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8686800" y="13409386"/>
          <a:ext cx="7429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11" name="n_1aveValue【福祉施設】&#10;一人当たり面積">
          <a:extLst>
            <a:ext uri="{FF2B5EF4-FFF2-40B4-BE49-F238E27FC236}">
              <a16:creationId xmlns:a16="http://schemas.microsoft.com/office/drawing/2014/main" id="{00000000-0008-0000-0200-000037010000}"/>
            </a:ext>
          </a:extLst>
        </xdr:cNvPr>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12" name="n_2aveValue【福祉施設】&#10;一人当たり面積">
          <a:extLst>
            <a:ext uri="{FF2B5EF4-FFF2-40B4-BE49-F238E27FC236}">
              <a16:creationId xmlns:a16="http://schemas.microsoft.com/office/drawing/2014/main" id="{00000000-0008-0000-0200-000038010000}"/>
            </a:ext>
          </a:extLst>
        </xdr:cNvPr>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13" name="n_3aveValue【福祉施設】&#10;一人当たり面積">
          <a:extLst>
            <a:ext uri="{FF2B5EF4-FFF2-40B4-BE49-F238E27FC236}">
              <a16:creationId xmlns:a16="http://schemas.microsoft.com/office/drawing/2014/main" id="{00000000-0008-0000-0200-000039010000}"/>
            </a:ext>
          </a:extLst>
        </xdr:cNvPr>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113591</xdr:rowOff>
    </xdr:from>
    <xdr:ext cx="469744" cy="259045"/>
    <xdr:sp macro="" textlink="">
      <xdr:nvSpPr>
        <xdr:cNvPr id="314" name="n_1mainValue【福祉施設】&#10;一人当たり面積">
          <a:extLst>
            <a:ext uri="{FF2B5EF4-FFF2-40B4-BE49-F238E27FC236}">
              <a16:creationId xmlns:a16="http://schemas.microsoft.com/office/drawing/2014/main" id="{00000000-0008-0000-0200-00003A010000}"/>
            </a:ext>
          </a:extLst>
        </xdr:cNvPr>
        <xdr:cNvSpPr txBox="1"/>
      </xdr:nvSpPr>
      <xdr:spPr>
        <a:xfrm>
          <a:off x="8458277"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a:extLst>
            <a:ext uri="{FF2B5EF4-FFF2-40B4-BE49-F238E27FC236}">
              <a16:creationId xmlns:a16="http://schemas.microsoft.com/office/drawing/2014/main" id="{00000000-0008-0000-0200-000052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40" name="【市民会館】&#10;有形固定資産減価償却率最小値テキスト">
          <a:extLst>
            <a:ext uri="{FF2B5EF4-FFF2-40B4-BE49-F238E27FC236}">
              <a16:creationId xmlns:a16="http://schemas.microsoft.com/office/drawing/2014/main" id="{00000000-0008-0000-0200-000054010000}"/>
            </a:ext>
          </a:extLst>
        </xdr:cNvPr>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a:extLst>
            <a:ext uri="{FF2B5EF4-FFF2-40B4-BE49-F238E27FC236}">
              <a16:creationId xmlns:a16="http://schemas.microsoft.com/office/drawing/2014/main" id="{00000000-0008-0000-0200-000056010000}"/>
            </a:ext>
          </a:extLst>
        </xdr:cNvPr>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44" name="【市民会館】&#10;有形固定資産減価償却率平均値テキスト">
          <a:extLst>
            <a:ext uri="{FF2B5EF4-FFF2-40B4-BE49-F238E27FC236}">
              <a16:creationId xmlns:a16="http://schemas.microsoft.com/office/drawing/2014/main" id="{00000000-0008-0000-0200-000058010000}"/>
            </a:ext>
          </a:extLst>
        </xdr:cNvPr>
        <xdr:cNvSpPr txBox="1"/>
      </xdr:nvSpPr>
      <xdr:spPr>
        <a:xfrm>
          <a:off x="4216400" y="1732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4127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55" name="【市民会館】&#10;有形固定資産減価償却率該当値テキスト">
          <a:extLst>
            <a:ext uri="{FF2B5EF4-FFF2-40B4-BE49-F238E27FC236}">
              <a16:creationId xmlns:a16="http://schemas.microsoft.com/office/drawing/2014/main" id="{00000000-0008-0000-0200-000063010000}"/>
            </a:ext>
          </a:extLst>
        </xdr:cNvPr>
        <xdr:cNvSpPr txBox="1"/>
      </xdr:nvSpPr>
      <xdr:spPr>
        <a:xfrm>
          <a:off x="42164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46355</xdr:rowOff>
    </xdr:from>
    <xdr:to>
      <xdr:col>20</xdr:col>
      <xdr:colOff>38100</xdr:colOff>
      <xdr:row>106</xdr:row>
      <xdr:rowOff>147955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3384550" y="17648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60961</xdr:rowOff>
    </xdr:from>
    <xdr:to>
      <xdr:col>24</xdr:col>
      <xdr:colOff>63500</xdr:colOff>
      <xdr:row>106</xdr:row>
      <xdr:rowOff>97155</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3429000" y="17663161"/>
          <a:ext cx="7493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58" name="n_1aveValue【市民会館】&#10;有形固定資産減価償却率">
          <a:extLst>
            <a:ext uri="{FF2B5EF4-FFF2-40B4-BE49-F238E27FC236}">
              <a16:creationId xmlns:a16="http://schemas.microsoft.com/office/drawing/2014/main" id="{00000000-0008-0000-0200-000066010000}"/>
            </a:ext>
          </a:extLst>
        </xdr:cNvPr>
        <xdr:cNvSpPr txBox="1"/>
      </xdr:nvSpPr>
      <xdr:spPr>
        <a:xfrm>
          <a:off x="32391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59" name="n_2aveValue【市民会館】&#10;有形固定資産減価償却率">
          <a:extLst>
            <a:ext uri="{FF2B5EF4-FFF2-40B4-BE49-F238E27FC236}">
              <a16:creationId xmlns:a16="http://schemas.microsoft.com/office/drawing/2014/main" id="{00000000-0008-0000-0200-000067010000}"/>
            </a:ext>
          </a:extLst>
        </xdr:cNvPr>
        <xdr:cNvSpPr txBox="1"/>
      </xdr:nvSpPr>
      <xdr:spPr>
        <a:xfrm>
          <a:off x="2439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60" name="n_3aveValue【市民会館】&#10;有形固定資産減価償却率">
          <a:extLst>
            <a:ext uri="{FF2B5EF4-FFF2-40B4-BE49-F238E27FC236}">
              <a16:creationId xmlns:a16="http://schemas.microsoft.com/office/drawing/2014/main" id="{00000000-0008-0000-0200-000068010000}"/>
            </a:ext>
          </a:extLst>
        </xdr:cNvPr>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139082</xdr:rowOff>
    </xdr:from>
    <xdr:ext cx="405111" cy="259045"/>
    <xdr:sp macro="" textlink="">
      <xdr:nvSpPr>
        <xdr:cNvPr id="361" name="n_1mainValue【市民会館】&#10;有形固定資産減価償却率">
          <a:extLst>
            <a:ext uri="{FF2B5EF4-FFF2-40B4-BE49-F238E27FC236}">
              <a16:creationId xmlns:a16="http://schemas.microsoft.com/office/drawing/2014/main" id="{00000000-0008-0000-0200-000069010000}"/>
            </a:ext>
          </a:extLst>
        </xdr:cNvPr>
        <xdr:cNvSpPr txBox="1"/>
      </xdr:nvSpPr>
      <xdr:spPr>
        <a:xfrm>
          <a:off x="32391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市民会館】&#10;一人当たり面積グラフ枠">
          <a:extLst>
            <a:ext uri="{FF2B5EF4-FFF2-40B4-BE49-F238E27FC236}">
              <a16:creationId xmlns:a16="http://schemas.microsoft.com/office/drawing/2014/main" id="{00000000-0008-0000-0200-00007C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82" name="【市民会館】&#10;一人当たり面積最小値テキスト">
          <a:extLst>
            <a:ext uri="{FF2B5EF4-FFF2-40B4-BE49-F238E27FC236}">
              <a16:creationId xmlns:a16="http://schemas.microsoft.com/office/drawing/2014/main" id="{00000000-0008-0000-0200-00007E010000}"/>
            </a:ext>
          </a:extLst>
        </xdr:cNvPr>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384" name="【市民会館】&#10;一人当たり面積最大値テキスト">
          <a:extLst>
            <a:ext uri="{FF2B5EF4-FFF2-40B4-BE49-F238E27FC236}">
              <a16:creationId xmlns:a16="http://schemas.microsoft.com/office/drawing/2014/main" id="{00000000-0008-0000-0200-000080010000}"/>
            </a:ext>
          </a:extLst>
        </xdr:cNvPr>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386" name="【市民会館】&#10;一人当たり面積平均値テキスト">
          <a:extLst>
            <a:ext uri="{FF2B5EF4-FFF2-40B4-BE49-F238E27FC236}">
              <a16:creationId xmlns:a16="http://schemas.microsoft.com/office/drawing/2014/main" id="{00000000-0008-0000-0200-000082010000}"/>
            </a:ext>
          </a:extLst>
        </xdr:cNvPr>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9398000" y="17501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49547</xdr:rowOff>
    </xdr:from>
    <xdr:ext cx="469744" cy="259045"/>
    <xdr:sp macro="" textlink="">
      <xdr:nvSpPr>
        <xdr:cNvPr id="397" name="【市民会館】&#10;一人当たり面積該当値テキスト">
          <a:extLst>
            <a:ext uri="{FF2B5EF4-FFF2-40B4-BE49-F238E27FC236}">
              <a16:creationId xmlns:a16="http://schemas.microsoft.com/office/drawing/2014/main" id="{00000000-0008-0000-0200-00008D010000}"/>
            </a:ext>
          </a:extLst>
        </xdr:cNvPr>
        <xdr:cNvSpPr txBox="1"/>
      </xdr:nvSpPr>
      <xdr:spPr>
        <a:xfrm>
          <a:off x="9467850"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71120</xdr:rowOff>
    </xdr:from>
    <xdr:to>
      <xdr:col>50</xdr:col>
      <xdr:colOff>165100</xdr:colOff>
      <xdr:row>106</xdr:row>
      <xdr:rowOff>1270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86360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121920</xdr:rowOff>
    </xdr:from>
    <xdr:to>
      <xdr:col>55</xdr:col>
      <xdr:colOff>0</xdr:colOff>
      <xdr:row>105</xdr:row>
      <xdr:rowOff>121920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8686800" y="175526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00" name="n_1aveValue【市民会館】&#10;一人当たり面積">
          <a:extLst>
            <a:ext uri="{FF2B5EF4-FFF2-40B4-BE49-F238E27FC236}">
              <a16:creationId xmlns:a16="http://schemas.microsoft.com/office/drawing/2014/main" id="{00000000-0008-0000-0200-000090010000}"/>
            </a:ext>
          </a:extLst>
        </xdr:cNvPr>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01" name="n_2aveValue【市民会館】&#10;一人当たり面積">
          <a:extLst>
            <a:ext uri="{FF2B5EF4-FFF2-40B4-BE49-F238E27FC236}">
              <a16:creationId xmlns:a16="http://schemas.microsoft.com/office/drawing/2014/main" id="{00000000-0008-0000-0200-000091010000}"/>
            </a:ext>
          </a:extLst>
        </xdr:cNvPr>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02" name="n_3aveValue【市民会館】&#10;一人当たり面積">
          <a:extLst>
            <a:ext uri="{FF2B5EF4-FFF2-40B4-BE49-F238E27FC236}">
              <a16:creationId xmlns:a16="http://schemas.microsoft.com/office/drawing/2014/main" id="{00000000-0008-0000-0200-000092010000}"/>
            </a:ext>
          </a:extLst>
        </xdr:cNvPr>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163847</xdr:rowOff>
    </xdr:from>
    <xdr:ext cx="469744" cy="259045"/>
    <xdr:sp macro="" textlink="">
      <xdr:nvSpPr>
        <xdr:cNvPr id="403" name="n_1mainValue【市民会館】&#10;一人当たり面積">
          <a:extLst>
            <a:ext uri="{FF2B5EF4-FFF2-40B4-BE49-F238E27FC236}">
              <a16:creationId xmlns:a16="http://schemas.microsoft.com/office/drawing/2014/main" id="{00000000-0008-0000-0200-000093010000}"/>
            </a:ext>
          </a:extLst>
        </xdr:cNvPr>
        <xdr:cNvSpPr txBox="1"/>
      </xdr:nvSpPr>
      <xdr:spPr>
        <a:xfrm>
          <a:off x="845827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a:extLst>
            <a:ext uri="{FF2B5EF4-FFF2-40B4-BE49-F238E27FC236}">
              <a16:creationId xmlns:a16="http://schemas.microsoft.com/office/drawing/2014/main" id="{00000000-0008-0000-0200-0000AB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9" name="【一般廃棄物処理施設】&#10;有形固定資産減価償却率最小値テキスト">
          <a:extLst>
            <a:ext uri="{FF2B5EF4-FFF2-40B4-BE49-F238E27FC236}">
              <a16:creationId xmlns:a16="http://schemas.microsoft.com/office/drawing/2014/main" id="{00000000-0008-0000-0200-0000AD010000}"/>
            </a:ext>
          </a:extLst>
        </xdr:cNvPr>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31" name="【一般廃棄物処理施設】&#10;有形固定資産減価償却率最大値テキスト">
          <a:extLst>
            <a:ext uri="{FF2B5EF4-FFF2-40B4-BE49-F238E27FC236}">
              <a16:creationId xmlns:a16="http://schemas.microsoft.com/office/drawing/2014/main" id="{00000000-0008-0000-0200-0000AF010000}"/>
            </a:ext>
          </a:extLst>
        </xdr:cNvPr>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33" name="【一般廃棄物処理施設】&#10;有形固定資産減価償却率平均値テキスト">
          <a:extLst>
            <a:ext uri="{FF2B5EF4-FFF2-40B4-BE49-F238E27FC236}">
              <a16:creationId xmlns:a16="http://schemas.microsoft.com/office/drawing/2014/main" id="{00000000-0008-0000-0200-0000B1010000}"/>
            </a:ext>
          </a:extLst>
        </xdr:cNvPr>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649450" y="6262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444" name="【一般廃棄物処理施設】&#10;有形固定資産減価償却率該当値テキスト">
          <a:extLst>
            <a:ext uri="{FF2B5EF4-FFF2-40B4-BE49-F238E27FC236}">
              <a16:creationId xmlns:a16="http://schemas.microsoft.com/office/drawing/2014/main" id="{00000000-0008-0000-0200-0000BC010000}"/>
            </a:ext>
          </a:extLst>
        </xdr:cNvPr>
        <xdr:cNvSpPr txBox="1"/>
      </xdr:nvSpPr>
      <xdr:spPr>
        <a:xfrm>
          <a:off x="1473835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388745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95250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3938250" y="6306820"/>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7420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19989800" y="603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123012</xdr:rowOff>
    </xdr:from>
    <xdr:to>
      <xdr:col>116</xdr:col>
      <xdr:colOff>114300</xdr:colOff>
      <xdr:row>39</xdr:row>
      <xdr:rowOff>53162</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9900900" y="64031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101439</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19989800" y="63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122707</xdr:rowOff>
    </xdr:from>
    <xdr:to>
      <xdr:col>112</xdr:col>
      <xdr:colOff>38100</xdr:colOff>
      <xdr:row>39</xdr:row>
      <xdr:rowOff>52857</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9157950" y="64028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2057</xdr:rowOff>
    </xdr:from>
    <xdr:to>
      <xdr:col>116</xdr:col>
      <xdr:colOff>63500</xdr:colOff>
      <xdr:row>39</xdr:row>
      <xdr:rowOff>2362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9202400" y="6447307"/>
          <a:ext cx="7493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32828</xdr:rowOff>
    </xdr:from>
    <xdr:ext cx="534377" cy="259045"/>
    <xdr:sp macro="" textlink="">
      <xdr:nvSpPr>
        <xdr:cNvPr id="494" name="n_1aveValue【一般廃棄物処理施設】&#10;一人当たり有形固定資産（償却資産）額">
          <a:extLst>
            <a:ext uri="{FF2B5EF4-FFF2-40B4-BE49-F238E27FC236}">
              <a16:creationId xmlns:a16="http://schemas.microsoft.com/office/drawing/2014/main" id="{00000000-0008-0000-0200-0000EE010000}"/>
            </a:ext>
          </a:extLst>
        </xdr:cNvPr>
        <xdr:cNvSpPr txBox="1"/>
      </xdr:nvSpPr>
      <xdr:spPr>
        <a:xfrm>
          <a:off x="18947911"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33837</xdr:rowOff>
    </xdr:from>
    <xdr:ext cx="534377" cy="259045"/>
    <xdr:sp macro="" textlink="">
      <xdr:nvSpPr>
        <xdr:cNvPr id="495" name="n_2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18166861"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496" name="n_3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43984</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8947911" y="64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00000000-0008-0000-0200-000009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23" name="【保健センター・保健所】&#10;有形固定資産減価償却率最小値テキスト">
          <a:extLst>
            <a:ext uri="{FF2B5EF4-FFF2-40B4-BE49-F238E27FC236}">
              <a16:creationId xmlns:a16="http://schemas.microsoft.com/office/drawing/2014/main" id="{00000000-0008-0000-0200-00000B020000}"/>
            </a:ext>
          </a:extLst>
        </xdr:cNvPr>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25" name="【保健センター・保健所】&#10;有形固定資産減価償却率最大値テキスト">
          <a:extLst>
            <a:ext uri="{FF2B5EF4-FFF2-40B4-BE49-F238E27FC236}">
              <a16:creationId xmlns:a16="http://schemas.microsoft.com/office/drawing/2014/main" id="{00000000-0008-0000-0200-00000D020000}"/>
            </a:ext>
          </a:extLst>
        </xdr:cNvPr>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00000000-0008-0000-0200-00000F020000}"/>
            </a:ext>
          </a:extLst>
        </xdr:cNvPr>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649450" y="9894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170197</xdr:rowOff>
    </xdr:from>
    <xdr:ext cx="405111" cy="259045"/>
    <xdr:sp macro="" textlink="">
      <xdr:nvSpPr>
        <xdr:cNvPr id="538" name="【保健センター・保健所】&#10;有形固定資産減価償却率該当値テキスト">
          <a:extLst>
            <a:ext uri="{FF2B5EF4-FFF2-40B4-BE49-F238E27FC236}">
              <a16:creationId xmlns:a16="http://schemas.microsoft.com/office/drawing/2014/main" id="{00000000-0008-0000-0200-00001A020000}"/>
            </a:ext>
          </a:extLst>
        </xdr:cNvPr>
        <xdr:cNvSpPr txBox="1"/>
      </xdr:nvSpPr>
      <xdr:spPr>
        <a:xfrm>
          <a:off x="14738350"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88745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91440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3938250" y="993902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296099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374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00000000-0008-0000-0200-000037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00000000-0008-0000-0200-000039020000}"/>
            </a:ext>
          </a:extLst>
        </xdr:cNvPr>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00000000-0008-0000-0200-00003B020000}"/>
            </a:ext>
          </a:extLst>
        </xdr:cNvPr>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00000000-0008-0000-0200-00003D020000}"/>
            </a:ext>
          </a:extLst>
        </xdr:cNvPr>
        <xdr:cNvSpPr txBox="1"/>
      </xdr:nvSpPr>
      <xdr:spPr>
        <a:xfrm>
          <a:off x="199898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82550</xdr:rowOff>
    </xdr:from>
    <xdr:to>
      <xdr:col>116</xdr:col>
      <xdr:colOff>114300</xdr:colOff>
      <xdr:row>56</xdr:row>
      <xdr:rowOff>12700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9900900" y="9169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584" name="【保健センター・保健所】&#10;一人当たり面積該当値テキスト">
          <a:extLst>
            <a:ext uri="{FF2B5EF4-FFF2-40B4-BE49-F238E27FC236}">
              <a16:creationId xmlns:a16="http://schemas.microsoft.com/office/drawing/2014/main" id="{00000000-0008-0000-0200-000048020000}"/>
            </a:ext>
          </a:extLst>
        </xdr:cNvPr>
        <xdr:cNvSpPr txBox="1"/>
      </xdr:nvSpPr>
      <xdr:spPr>
        <a:xfrm>
          <a:off x="19989800" y="912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9157950" y="9169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133350</xdr:rowOff>
    </xdr:from>
    <xdr:to>
      <xdr:col>116</xdr:col>
      <xdr:colOff>63500</xdr:colOff>
      <xdr:row>55</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9202400" y="9220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587" name="n_1aveValue【保健センター・保健所】&#10;一人当たり面積">
          <a:extLst>
            <a:ext uri="{FF2B5EF4-FFF2-40B4-BE49-F238E27FC236}">
              <a16:creationId xmlns:a16="http://schemas.microsoft.com/office/drawing/2014/main" id="{00000000-0008-0000-0200-00004B020000}"/>
            </a:ext>
          </a:extLst>
        </xdr:cNvPr>
        <xdr:cNvSpPr txBox="1"/>
      </xdr:nvSpPr>
      <xdr:spPr>
        <a:xfrm>
          <a:off x="189802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88" name="n_2aveValue【保健センター・保健所】&#10;一人当たり面積">
          <a:extLst>
            <a:ext uri="{FF2B5EF4-FFF2-40B4-BE49-F238E27FC236}">
              <a16:creationId xmlns:a16="http://schemas.microsoft.com/office/drawing/2014/main" id="{00000000-0008-0000-0200-00004C020000}"/>
            </a:ext>
          </a:extLst>
        </xdr:cNvPr>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589" name="n_3aveValue【保健センター・保健所】&#10;一人当たり面積">
          <a:extLst>
            <a:ext uri="{FF2B5EF4-FFF2-40B4-BE49-F238E27FC236}">
              <a16:creationId xmlns:a16="http://schemas.microsoft.com/office/drawing/2014/main" id="{00000000-0008-0000-0200-00004D020000}"/>
            </a:ext>
          </a:extLst>
        </xdr:cNvPr>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590" name="n_1mainValue【保健センター・保健所】&#10;一人当たり面積">
          <a:extLst>
            <a:ext uri="{FF2B5EF4-FFF2-40B4-BE49-F238E27FC236}">
              <a16:creationId xmlns:a16="http://schemas.microsoft.com/office/drawing/2014/main" id="{00000000-0008-0000-0200-00004E020000}"/>
            </a:ext>
          </a:extLst>
        </xdr:cNvPr>
        <xdr:cNvSpPr txBox="1"/>
      </xdr:nvSpPr>
      <xdr:spPr>
        <a:xfrm>
          <a:off x="18980227" y="89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00000000-0008-0000-0200-00006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16" name="【消防施設】&#10;有形固定資産減価償却率最小値テキスト">
          <a:extLst>
            <a:ext uri="{FF2B5EF4-FFF2-40B4-BE49-F238E27FC236}">
              <a16:creationId xmlns:a16="http://schemas.microsoft.com/office/drawing/2014/main" id="{00000000-0008-0000-0200-000068020000}"/>
            </a:ext>
          </a:extLst>
        </xdr:cNvPr>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18" name="【消防施設】&#10;有形固定資産減価償却率最大値テキスト">
          <a:extLst>
            <a:ext uri="{FF2B5EF4-FFF2-40B4-BE49-F238E27FC236}">
              <a16:creationId xmlns:a16="http://schemas.microsoft.com/office/drawing/2014/main" id="{00000000-0008-0000-0200-00006A020000}"/>
            </a:ext>
          </a:extLst>
        </xdr:cNvPr>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00000000-0008-0000-0200-00006C020000}"/>
            </a:ext>
          </a:extLst>
        </xdr:cNvPr>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4649450" y="136347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00000000-0008-0000-0200-000077020000}"/>
            </a:ext>
          </a:extLst>
        </xdr:cNvPr>
        <xdr:cNvSpPr txBox="1"/>
      </xdr:nvSpPr>
      <xdr:spPr>
        <a:xfrm>
          <a:off x="14738350"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3887450" y="13688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22861</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3938250" y="13685520"/>
          <a:ext cx="762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634" name="n_1aveValue【消防施設】&#10;有形固定資産減価償却率">
          <a:extLst>
            <a:ext uri="{FF2B5EF4-FFF2-40B4-BE49-F238E27FC236}">
              <a16:creationId xmlns:a16="http://schemas.microsoft.com/office/drawing/2014/main" id="{00000000-0008-0000-0200-00007A020000}"/>
            </a:ext>
          </a:extLst>
        </xdr:cNvPr>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635" name="n_2aveValue【消防施設】&#10;有形固定資産減価償却率">
          <a:extLst>
            <a:ext uri="{FF2B5EF4-FFF2-40B4-BE49-F238E27FC236}">
              <a16:creationId xmlns:a16="http://schemas.microsoft.com/office/drawing/2014/main" id="{00000000-0008-0000-0200-00007B020000}"/>
            </a:ext>
          </a:extLst>
        </xdr:cNvPr>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36" name="n_3aveValue【消防施設】&#10;有形固定資産減価償却率">
          <a:extLst>
            <a:ext uri="{FF2B5EF4-FFF2-40B4-BE49-F238E27FC236}">
              <a16:creationId xmlns:a16="http://schemas.microsoft.com/office/drawing/2014/main" id="{00000000-0008-0000-0200-00007C020000}"/>
            </a:ext>
          </a:extLst>
        </xdr:cNvPr>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64788</xdr:rowOff>
    </xdr:from>
    <xdr:ext cx="405111" cy="259045"/>
    <xdr:sp macro="" textlink="">
      <xdr:nvSpPr>
        <xdr:cNvPr id="637" name="n_1mainValue【消防施設】&#10;有形固定資産減価償却率">
          <a:extLst>
            <a:ext uri="{FF2B5EF4-FFF2-40B4-BE49-F238E27FC236}">
              <a16:creationId xmlns:a16="http://schemas.microsoft.com/office/drawing/2014/main" id="{00000000-0008-0000-0200-00007D020000}"/>
            </a:ext>
          </a:extLst>
        </xdr:cNvPr>
        <xdr:cNvSpPr txBox="1"/>
      </xdr:nvSpPr>
      <xdr:spPr>
        <a:xfrm>
          <a:off x="137420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a:extLst>
            <a:ext uri="{FF2B5EF4-FFF2-40B4-BE49-F238E27FC236}">
              <a16:creationId xmlns:a16="http://schemas.microsoft.com/office/drawing/2014/main" id="{00000000-0008-0000-0200-000095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663" name="【消防施設】&#10;一人当たり面積最小値テキスト">
          <a:extLst>
            <a:ext uri="{FF2B5EF4-FFF2-40B4-BE49-F238E27FC236}">
              <a16:creationId xmlns:a16="http://schemas.microsoft.com/office/drawing/2014/main" id="{00000000-0008-0000-0200-000097020000}"/>
            </a:ext>
          </a:extLst>
        </xdr:cNvPr>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5" name="【消防施設】&#10;一人当たり面積最大値テキスト">
          <a:extLst>
            <a:ext uri="{FF2B5EF4-FFF2-40B4-BE49-F238E27FC236}">
              <a16:creationId xmlns:a16="http://schemas.microsoft.com/office/drawing/2014/main" id="{00000000-0008-0000-0200-000099020000}"/>
            </a:ext>
          </a:extLst>
        </xdr:cNvPr>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667" name="【消防施設】&#10;一人当たり面積平均値テキスト">
          <a:extLst>
            <a:ext uri="{FF2B5EF4-FFF2-40B4-BE49-F238E27FC236}">
              <a16:creationId xmlns:a16="http://schemas.microsoft.com/office/drawing/2014/main" id="{00000000-0008-0000-0200-00009B020000}"/>
            </a:ext>
          </a:extLst>
        </xdr:cNvPr>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139700</xdr:rowOff>
    </xdr:from>
    <xdr:to>
      <xdr:col>116</xdr:col>
      <xdr:colOff>114300</xdr:colOff>
      <xdr:row>79</xdr:row>
      <xdr:rowOff>69850</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9900900"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162577</xdr:rowOff>
    </xdr:from>
    <xdr:ext cx="469744" cy="259045"/>
    <xdr:sp macro="" textlink="">
      <xdr:nvSpPr>
        <xdr:cNvPr id="678" name="【消防施設】&#10;一人当たり面積該当値テキスト">
          <a:extLst>
            <a:ext uri="{FF2B5EF4-FFF2-40B4-BE49-F238E27FC236}">
              <a16:creationId xmlns:a16="http://schemas.microsoft.com/office/drawing/2014/main" id="{00000000-0008-0000-0200-0000A6020000}"/>
            </a:ext>
          </a:extLst>
        </xdr:cNvPr>
        <xdr:cNvSpPr txBox="1"/>
      </xdr:nvSpPr>
      <xdr:spPr>
        <a:xfrm>
          <a:off x="19989800"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9157950" y="1294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79</xdr:row>
      <xdr:rowOff>19050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9202400" y="12998450"/>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681" name="n_1aveValue【消防施設】&#10;一人当たり面積">
          <a:extLst>
            <a:ext uri="{FF2B5EF4-FFF2-40B4-BE49-F238E27FC236}">
              <a16:creationId xmlns:a16="http://schemas.microsoft.com/office/drawing/2014/main" id="{00000000-0008-0000-0200-0000A9020000}"/>
            </a:ext>
          </a:extLst>
        </xdr:cNvPr>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682" name="n_2aveValue【消防施設】&#10;一人当たり面積">
          <a:extLst>
            <a:ext uri="{FF2B5EF4-FFF2-40B4-BE49-F238E27FC236}">
              <a16:creationId xmlns:a16="http://schemas.microsoft.com/office/drawing/2014/main" id="{00000000-0008-0000-0200-0000AA020000}"/>
            </a:ext>
          </a:extLst>
        </xdr:cNvPr>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683" name="n_3aveValue【消防施設】&#10;一人当たり面積">
          <a:extLst>
            <a:ext uri="{FF2B5EF4-FFF2-40B4-BE49-F238E27FC236}">
              <a16:creationId xmlns:a16="http://schemas.microsoft.com/office/drawing/2014/main" id="{00000000-0008-0000-0200-0000AB020000}"/>
            </a:ext>
          </a:extLst>
        </xdr:cNvPr>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684" name="n_1mainValue【消防施設】&#10;一人当たり面積">
          <a:extLst>
            <a:ext uri="{FF2B5EF4-FFF2-40B4-BE49-F238E27FC236}">
              <a16:creationId xmlns:a16="http://schemas.microsoft.com/office/drawing/2014/main" id="{00000000-0008-0000-0200-0000AC020000}"/>
            </a:ext>
          </a:extLst>
        </xdr:cNvPr>
        <xdr:cNvSpPr txBox="1"/>
      </xdr:nvSpPr>
      <xdr:spPr>
        <a:xfrm>
          <a:off x="18980227"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a:extLst>
            <a:ext uri="{FF2B5EF4-FFF2-40B4-BE49-F238E27FC236}">
              <a16:creationId xmlns:a16="http://schemas.microsoft.com/office/drawing/2014/main" id="{00000000-0008-0000-0200-0000C2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08" name="【庁舎】&#10;有形固定資産減価償却率最小値テキスト">
          <a:extLst>
            <a:ext uri="{FF2B5EF4-FFF2-40B4-BE49-F238E27FC236}">
              <a16:creationId xmlns:a16="http://schemas.microsoft.com/office/drawing/2014/main" id="{00000000-0008-0000-0200-0000C4020000}"/>
            </a:ext>
          </a:extLst>
        </xdr:cNvPr>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10" name="【庁舎】&#10;有形固定資産減価償却率最大値テキスト">
          <a:extLst>
            <a:ext uri="{FF2B5EF4-FFF2-40B4-BE49-F238E27FC236}">
              <a16:creationId xmlns:a16="http://schemas.microsoft.com/office/drawing/2014/main" id="{00000000-0008-0000-0200-0000C6020000}"/>
            </a:ext>
          </a:extLst>
        </xdr:cNvPr>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12" name="【庁舎】&#10;有形固定資産減価償却率平均値テキスト">
          <a:extLst>
            <a:ext uri="{FF2B5EF4-FFF2-40B4-BE49-F238E27FC236}">
              <a16:creationId xmlns:a16="http://schemas.microsoft.com/office/drawing/2014/main" id="{00000000-0008-0000-0200-0000C8020000}"/>
            </a:ext>
          </a:extLst>
        </xdr:cNvPr>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4649450" y="171841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119142</xdr:rowOff>
    </xdr:from>
    <xdr:ext cx="405111" cy="259045"/>
    <xdr:sp macro="" textlink="">
      <xdr:nvSpPr>
        <xdr:cNvPr id="723" name="【庁舎】&#10;有形固定資産減価償却率該当値テキスト">
          <a:extLst>
            <a:ext uri="{FF2B5EF4-FFF2-40B4-BE49-F238E27FC236}">
              <a16:creationId xmlns:a16="http://schemas.microsoft.com/office/drawing/2014/main" id="{00000000-0008-0000-0200-0000D3020000}"/>
            </a:ext>
          </a:extLst>
        </xdr:cNvPr>
        <xdr:cNvSpPr txBox="1"/>
      </xdr:nvSpPr>
      <xdr:spPr>
        <a:xfrm>
          <a:off x="14738350" y="170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11685</xdr:rowOff>
    </xdr:from>
    <xdr:to>
      <xdr:col>81</xdr:col>
      <xdr:colOff>101600</xdr:colOff>
      <xdr:row>104</xdr:row>
      <xdr:rowOff>113285</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388745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62485</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3938250" y="17234915"/>
          <a:ext cx="762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26" name="n_1aveValue【庁舎】&#10;有形固定資産減価償却率">
          <a:extLst>
            <a:ext uri="{FF2B5EF4-FFF2-40B4-BE49-F238E27FC236}">
              <a16:creationId xmlns:a16="http://schemas.microsoft.com/office/drawing/2014/main" id="{00000000-0008-0000-0200-0000D6020000}"/>
            </a:ext>
          </a:extLst>
        </xdr:cNvPr>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727" name="n_2aveValue【庁舎】&#10;有形固定資産減価償却率">
          <a:extLst>
            <a:ext uri="{FF2B5EF4-FFF2-40B4-BE49-F238E27FC236}">
              <a16:creationId xmlns:a16="http://schemas.microsoft.com/office/drawing/2014/main" id="{00000000-0008-0000-0200-0000D7020000}"/>
            </a:ext>
          </a:extLst>
        </xdr:cNvPr>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728" name="n_3aveValue【庁舎】&#10;有形固定資産減価償却率">
          <a:extLst>
            <a:ext uri="{FF2B5EF4-FFF2-40B4-BE49-F238E27FC236}">
              <a16:creationId xmlns:a16="http://schemas.microsoft.com/office/drawing/2014/main" id="{00000000-0008-0000-0200-0000D8020000}"/>
            </a:ext>
          </a:extLst>
        </xdr:cNvPr>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129812</xdr:rowOff>
    </xdr:from>
    <xdr:ext cx="405111" cy="259045"/>
    <xdr:sp macro="" textlink="">
      <xdr:nvSpPr>
        <xdr:cNvPr id="729" name="n_1mainValue【庁舎】&#10;有形固定資産減価償却率">
          <a:extLst>
            <a:ext uri="{FF2B5EF4-FFF2-40B4-BE49-F238E27FC236}">
              <a16:creationId xmlns:a16="http://schemas.microsoft.com/office/drawing/2014/main" id="{00000000-0008-0000-0200-0000D9020000}"/>
            </a:ext>
          </a:extLst>
        </xdr:cNvPr>
        <xdr:cNvSpPr txBox="1"/>
      </xdr:nvSpPr>
      <xdr:spPr>
        <a:xfrm>
          <a:off x="13742044" y="1704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a:extLst>
            <a:ext uri="{FF2B5EF4-FFF2-40B4-BE49-F238E27FC236}">
              <a16:creationId xmlns:a16="http://schemas.microsoft.com/office/drawing/2014/main" id="{00000000-0008-0000-0200-0000F5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759" name="【庁舎】&#10;一人当たり面積最小値テキスト">
          <a:extLst>
            <a:ext uri="{FF2B5EF4-FFF2-40B4-BE49-F238E27FC236}">
              <a16:creationId xmlns:a16="http://schemas.microsoft.com/office/drawing/2014/main" id="{00000000-0008-0000-0200-0000F7020000}"/>
            </a:ext>
          </a:extLst>
        </xdr:cNvPr>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761" name="【庁舎】&#10;一人当たり面積最大値テキスト">
          <a:extLst>
            <a:ext uri="{FF2B5EF4-FFF2-40B4-BE49-F238E27FC236}">
              <a16:creationId xmlns:a16="http://schemas.microsoft.com/office/drawing/2014/main" id="{00000000-0008-0000-0200-0000F9020000}"/>
            </a:ext>
          </a:extLst>
        </xdr:cNvPr>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763" name="【庁舎】&#10;一人当たり面積平均値テキスト">
          <a:extLst>
            <a:ext uri="{FF2B5EF4-FFF2-40B4-BE49-F238E27FC236}">
              <a16:creationId xmlns:a16="http://schemas.microsoft.com/office/drawing/2014/main" id="{00000000-0008-0000-0200-0000FB020000}"/>
            </a:ext>
          </a:extLst>
        </xdr:cNvPr>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15875</xdr:rowOff>
    </xdr:from>
    <xdr:to>
      <xdr:col>116</xdr:col>
      <xdr:colOff>114300</xdr:colOff>
      <xdr:row>103</xdr:row>
      <xdr:rowOff>117475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99009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38752</xdr:rowOff>
    </xdr:from>
    <xdr:ext cx="469744" cy="259045"/>
    <xdr:sp macro="" textlink="">
      <xdr:nvSpPr>
        <xdr:cNvPr id="774" name="【庁舎】&#10;一人当たり面積該当値テキスト">
          <a:extLst>
            <a:ext uri="{FF2B5EF4-FFF2-40B4-BE49-F238E27FC236}">
              <a16:creationId xmlns:a16="http://schemas.microsoft.com/office/drawing/2014/main" id="{00000000-0008-0000-0200-000006030000}"/>
            </a:ext>
          </a:extLst>
        </xdr:cNvPr>
        <xdr:cNvSpPr txBox="1"/>
      </xdr:nvSpPr>
      <xdr:spPr>
        <a:xfrm>
          <a:off x="19989800" y="1695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xdr:rowOff>
    </xdr:from>
    <xdr:to>
      <xdr:col>112</xdr:col>
      <xdr:colOff>38100</xdr:colOff>
      <xdr:row>103</xdr:row>
      <xdr:rowOff>117475</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9157950" y="17103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66675</xdr:rowOff>
    </xdr:from>
    <xdr:to>
      <xdr:col>116</xdr:col>
      <xdr:colOff>63500</xdr:colOff>
      <xdr:row>103</xdr:row>
      <xdr:rowOff>66675</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9202400" y="1715452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777" name="n_1aveValue【庁舎】&#10;一人当たり面積">
          <a:extLst>
            <a:ext uri="{FF2B5EF4-FFF2-40B4-BE49-F238E27FC236}">
              <a16:creationId xmlns:a16="http://schemas.microsoft.com/office/drawing/2014/main" id="{00000000-0008-0000-0200-000009030000}"/>
            </a:ext>
          </a:extLst>
        </xdr:cNvPr>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778" name="n_2aveValue【庁舎】&#10;一人当たり面積">
          <a:extLst>
            <a:ext uri="{FF2B5EF4-FFF2-40B4-BE49-F238E27FC236}">
              <a16:creationId xmlns:a16="http://schemas.microsoft.com/office/drawing/2014/main" id="{00000000-0008-0000-0200-00000A030000}"/>
            </a:ext>
          </a:extLst>
        </xdr:cNvPr>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779" name="n_3aveValue【庁舎】&#10;一人当たり面積">
          <a:extLst>
            <a:ext uri="{FF2B5EF4-FFF2-40B4-BE49-F238E27FC236}">
              <a16:creationId xmlns:a16="http://schemas.microsoft.com/office/drawing/2014/main" id="{00000000-0008-0000-0200-00000B030000}"/>
            </a:ext>
          </a:extLst>
        </xdr:cNvPr>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134002</xdr:rowOff>
    </xdr:from>
    <xdr:ext cx="469744" cy="259045"/>
    <xdr:sp macro="" textlink="">
      <xdr:nvSpPr>
        <xdr:cNvPr id="780" name="n_1mainValue【庁舎】&#10;一人当たり面積">
          <a:extLst>
            <a:ext uri="{FF2B5EF4-FFF2-40B4-BE49-F238E27FC236}">
              <a16:creationId xmlns:a16="http://schemas.microsoft.com/office/drawing/2014/main" id="{00000000-0008-0000-0200-00000C030000}"/>
            </a:ext>
          </a:extLst>
        </xdr:cNvPr>
        <xdr:cNvSpPr txBox="1"/>
      </xdr:nvSpPr>
      <xdr:spPr>
        <a:xfrm>
          <a:off x="18980227" y="168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類似団体と比較して有形固定資産減価償却率が高くなっている施設は，庁舎（</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％）等である。</a:t>
          </a:r>
        </a:p>
        <a:p>
          <a:r>
            <a:rPr kumimoji="1" lang="ja-JP" altLang="en-US" sz="1300">
              <a:latin typeface="ＭＳ Ｐゴシック" panose="020B0600070205080204" pitchFamily="50" charset="-128"/>
              <a:ea typeface="ＭＳ Ｐゴシック" panose="020B0600070205080204" pitchFamily="50" charset="-128"/>
            </a:rPr>
            <a:t>　　庁舎については，本市では，特に本庁舎が老朽化しており，耐震性能が不足するなどの課題があったため，平成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月に市庁舎整備基本計画を策定し，防災拠点としても機能する効率的・効果的な庁舎の実現を目指すこととなった。平成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年度以降，再整備事業に着手している。</a:t>
          </a:r>
        </a:p>
        <a:p>
          <a:r>
            <a:rPr kumimoji="1" lang="ja-JP" altLang="en-US" sz="1300">
              <a:latin typeface="ＭＳ Ｐゴシック" panose="020B0600070205080204" pitchFamily="50" charset="-128"/>
              <a:ea typeface="ＭＳ Ｐゴシック" panose="020B0600070205080204" pitchFamily="50" charset="-128"/>
            </a:rPr>
            <a:t>　  その他の施設についても京都市公共施設マネジメント基本計画に基づき，適正な施設管理に取り組んでいる。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261009_&#20140;&#3711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229.6</v>
          </cell>
          <cell r="CF51">
            <v>226.2</v>
          </cell>
          <cell r="CN51">
            <v>197.4</v>
          </cell>
          <cell r="CV51">
            <v>191.2</v>
          </cell>
        </row>
        <row r="53">
          <cell r="BX53">
            <v>59.3</v>
          </cell>
          <cell r="CF53">
            <v>61.3</v>
          </cell>
          <cell r="CN53">
            <v>63.1</v>
          </cell>
          <cell r="CV53">
            <v>64.3</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228.9</v>
          </cell>
          <cell r="BX73">
            <v>229.6</v>
          </cell>
          <cell r="CF73">
            <v>226.2</v>
          </cell>
          <cell r="CN73">
            <v>197.4</v>
          </cell>
          <cell r="CV73">
            <v>191.2</v>
          </cell>
        </row>
        <row r="75">
          <cell r="BP75">
            <v>15</v>
          </cell>
          <cell r="BX75">
            <v>15.2</v>
          </cell>
          <cell r="CF75">
            <v>15.2</v>
          </cell>
          <cell r="CN75">
            <v>12.8</v>
          </cell>
          <cell r="CV75">
            <v>11.4</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769548180</v>
      </c>
      <c r="BO4" s="423"/>
      <c r="BP4" s="423"/>
      <c r="BQ4" s="423"/>
      <c r="BR4" s="423"/>
      <c r="BS4" s="423"/>
      <c r="BT4" s="423"/>
      <c r="BU4" s="424"/>
      <c r="BV4" s="422">
        <v>764305222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0.1</v>
      </c>
      <c r="CU4" s="604"/>
      <c r="CV4" s="604"/>
      <c r="CW4" s="604"/>
      <c r="CX4" s="604"/>
      <c r="CY4" s="604"/>
      <c r="CZ4" s="604"/>
      <c r="DA4" s="605"/>
      <c r="DB4" s="603">
        <v>0.1</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765910124</v>
      </c>
      <c r="BO5" s="428"/>
      <c r="BP5" s="428"/>
      <c r="BQ5" s="428"/>
      <c r="BR5" s="428"/>
      <c r="BS5" s="428"/>
      <c r="BT5" s="428"/>
      <c r="BU5" s="429"/>
      <c r="BV5" s="427">
        <v>761875901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97.7</v>
      </c>
      <c r="CU5" s="398"/>
      <c r="CV5" s="398"/>
      <c r="CW5" s="398"/>
      <c r="CX5" s="398"/>
      <c r="CY5" s="398"/>
      <c r="CZ5" s="398"/>
      <c r="DA5" s="399"/>
      <c r="DB5" s="397">
        <v>98.4</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3638056</v>
      </c>
      <c r="BO6" s="428"/>
      <c r="BP6" s="428"/>
      <c r="BQ6" s="428"/>
      <c r="BR6" s="428"/>
      <c r="BS6" s="428"/>
      <c r="BT6" s="428"/>
      <c r="BU6" s="429"/>
      <c r="BV6" s="427">
        <v>2429321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109.1</v>
      </c>
      <c r="CU6" s="578"/>
      <c r="CV6" s="578"/>
      <c r="CW6" s="578"/>
      <c r="CX6" s="578"/>
      <c r="CY6" s="578"/>
      <c r="CZ6" s="578"/>
      <c r="DA6" s="579"/>
      <c r="DB6" s="577">
        <v>110.8</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3291576</v>
      </c>
      <c r="BO7" s="428"/>
      <c r="BP7" s="428"/>
      <c r="BQ7" s="428"/>
      <c r="BR7" s="428"/>
      <c r="BS7" s="428"/>
      <c r="BT7" s="428"/>
      <c r="BU7" s="429"/>
      <c r="BV7" s="427">
        <v>2069437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401859108</v>
      </c>
      <c r="CU7" s="428"/>
      <c r="CV7" s="428"/>
      <c r="CW7" s="428"/>
      <c r="CX7" s="428"/>
      <c r="CY7" s="428"/>
      <c r="CZ7" s="428"/>
      <c r="DA7" s="429"/>
      <c r="DB7" s="427">
        <v>402633179</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346480</v>
      </c>
      <c r="BO8" s="428"/>
      <c r="BP8" s="428"/>
      <c r="BQ8" s="428"/>
      <c r="BR8" s="428"/>
      <c r="BS8" s="428"/>
      <c r="BT8" s="428"/>
      <c r="BU8" s="429"/>
      <c r="BV8" s="427">
        <v>359884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v>
      </c>
      <c r="CU8" s="541"/>
      <c r="CV8" s="541"/>
      <c r="CW8" s="541"/>
      <c r="CX8" s="541"/>
      <c r="CY8" s="541"/>
      <c r="CZ8" s="541"/>
      <c r="DA8" s="542"/>
      <c r="DB8" s="540">
        <v>0.81</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1475183</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-13404</v>
      </c>
      <c r="BO9" s="428"/>
      <c r="BP9" s="428"/>
      <c r="BQ9" s="428"/>
      <c r="BR9" s="428"/>
      <c r="BS9" s="428"/>
      <c r="BT9" s="428"/>
      <c r="BU9" s="429"/>
      <c r="BV9" s="427">
        <v>-112630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17.2</v>
      </c>
      <c r="CU9" s="398"/>
      <c r="CV9" s="398"/>
      <c r="CW9" s="398"/>
      <c r="CX9" s="398"/>
      <c r="CY9" s="398"/>
      <c r="CZ9" s="398"/>
      <c r="DA9" s="399"/>
      <c r="DB9" s="397">
        <v>17.100000000000001</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1474015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109</v>
      </c>
      <c r="AV10" s="485"/>
      <c r="AW10" s="485"/>
      <c r="AX10" s="485"/>
      <c r="AY10" s="407" t="s">
        <v>120</v>
      </c>
      <c r="AZ10" s="408"/>
      <c r="BA10" s="408"/>
      <c r="BB10" s="408"/>
      <c r="BC10" s="408"/>
      <c r="BD10" s="408"/>
      <c r="BE10" s="408"/>
      <c r="BF10" s="408"/>
      <c r="BG10" s="408"/>
      <c r="BH10" s="408"/>
      <c r="BI10" s="408"/>
      <c r="BJ10" s="408"/>
      <c r="BK10" s="408"/>
      <c r="BL10" s="408"/>
      <c r="BM10" s="409"/>
      <c r="BN10" s="427">
        <v>297</v>
      </c>
      <c r="BO10" s="428"/>
      <c r="BP10" s="428"/>
      <c r="BQ10" s="428"/>
      <c r="BR10" s="428"/>
      <c r="BS10" s="428"/>
      <c r="BT10" s="428"/>
      <c r="BU10" s="429"/>
      <c r="BV10" s="427">
        <v>1005710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1866</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1412570</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160000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1366119</v>
      </c>
      <c r="S13" s="531"/>
      <c r="T13" s="531"/>
      <c r="U13" s="531"/>
      <c r="V13" s="532"/>
      <c r="W13" s="518" t="s">
        <v>138</v>
      </c>
      <c r="X13" s="440"/>
      <c r="Y13" s="440"/>
      <c r="Z13" s="440"/>
      <c r="AA13" s="440"/>
      <c r="AB13" s="441"/>
      <c r="AC13" s="403">
        <v>5052</v>
      </c>
      <c r="AD13" s="404"/>
      <c r="AE13" s="404"/>
      <c r="AF13" s="404"/>
      <c r="AG13" s="405"/>
      <c r="AH13" s="403">
        <v>5229</v>
      </c>
      <c r="AI13" s="404"/>
      <c r="AJ13" s="404"/>
      <c r="AK13" s="404"/>
      <c r="AL13" s="406"/>
      <c r="AM13" s="496" t="s">
        <v>139</v>
      </c>
      <c r="AN13" s="401"/>
      <c r="AO13" s="401"/>
      <c r="AP13" s="401"/>
      <c r="AQ13" s="401"/>
      <c r="AR13" s="401"/>
      <c r="AS13" s="401"/>
      <c r="AT13" s="402"/>
      <c r="AU13" s="484" t="s">
        <v>125</v>
      </c>
      <c r="AV13" s="485"/>
      <c r="AW13" s="485"/>
      <c r="AX13" s="485"/>
      <c r="AY13" s="407" t="s">
        <v>140</v>
      </c>
      <c r="AZ13" s="408"/>
      <c r="BA13" s="408"/>
      <c r="BB13" s="408"/>
      <c r="BC13" s="408"/>
      <c r="BD13" s="408"/>
      <c r="BE13" s="408"/>
      <c r="BF13" s="408"/>
      <c r="BG13" s="408"/>
      <c r="BH13" s="408"/>
      <c r="BI13" s="408"/>
      <c r="BJ13" s="408"/>
      <c r="BK13" s="408"/>
      <c r="BL13" s="408"/>
      <c r="BM13" s="409"/>
      <c r="BN13" s="427">
        <v>-13107</v>
      </c>
      <c r="BO13" s="428"/>
      <c r="BP13" s="428"/>
      <c r="BQ13" s="428"/>
      <c r="BR13" s="428"/>
      <c r="BS13" s="428"/>
      <c r="BT13" s="428"/>
      <c r="BU13" s="429"/>
      <c r="BV13" s="427">
        <v>734946</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11.4</v>
      </c>
      <c r="CU13" s="398"/>
      <c r="CV13" s="398"/>
      <c r="CW13" s="398"/>
      <c r="CX13" s="398"/>
      <c r="CY13" s="398"/>
      <c r="CZ13" s="398"/>
      <c r="DA13" s="399"/>
      <c r="DB13" s="397">
        <v>12.8</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1415775</v>
      </c>
      <c r="S14" s="531"/>
      <c r="T14" s="531"/>
      <c r="U14" s="531"/>
      <c r="V14" s="532"/>
      <c r="W14" s="533"/>
      <c r="X14" s="443"/>
      <c r="Y14" s="443"/>
      <c r="Z14" s="443"/>
      <c r="AA14" s="443"/>
      <c r="AB14" s="444"/>
      <c r="AC14" s="523">
        <v>0.9</v>
      </c>
      <c r="AD14" s="524"/>
      <c r="AE14" s="524"/>
      <c r="AF14" s="524"/>
      <c r="AG14" s="525"/>
      <c r="AH14" s="523">
        <v>0.9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191.2</v>
      </c>
      <c r="CU14" s="535"/>
      <c r="CV14" s="535"/>
      <c r="CW14" s="535"/>
      <c r="CX14" s="535"/>
      <c r="CY14" s="535"/>
      <c r="CZ14" s="535"/>
      <c r="DA14" s="536"/>
      <c r="DB14" s="534">
        <v>197.4</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144</v>
      </c>
      <c r="N15" s="528"/>
      <c r="O15" s="528"/>
      <c r="P15" s="528"/>
      <c r="Q15" s="529"/>
      <c r="R15" s="530">
        <v>1371493</v>
      </c>
      <c r="S15" s="531"/>
      <c r="T15" s="531"/>
      <c r="U15" s="531"/>
      <c r="V15" s="532"/>
      <c r="W15" s="518" t="s">
        <v>145</v>
      </c>
      <c r="X15" s="440"/>
      <c r="Y15" s="440"/>
      <c r="Z15" s="440"/>
      <c r="AA15" s="440"/>
      <c r="AB15" s="441"/>
      <c r="AC15" s="403">
        <v>127299</v>
      </c>
      <c r="AD15" s="404"/>
      <c r="AE15" s="404"/>
      <c r="AF15" s="404"/>
      <c r="AG15" s="405"/>
      <c r="AH15" s="403">
        <v>131687</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237248801</v>
      </c>
      <c r="BO15" s="423"/>
      <c r="BP15" s="423"/>
      <c r="BQ15" s="423"/>
      <c r="BR15" s="423"/>
      <c r="BS15" s="423"/>
      <c r="BT15" s="423"/>
      <c r="BU15" s="424"/>
      <c r="BV15" s="422">
        <v>233064181</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21.6</v>
      </c>
      <c r="AD16" s="524"/>
      <c r="AE16" s="524"/>
      <c r="AF16" s="524"/>
      <c r="AG16" s="525"/>
      <c r="AH16" s="523">
        <v>21.7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295924133</v>
      </c>
      <c r="BO16" s="428"/>
      <c r="BP16" s="428"/>
      <c r="BQ16" s="428"/>
      <c r="BR16" s="428"/>
      <c r="BS16" s="428"/>
      <c r="BT16" s="428"/>
      <c r="BU16" s="429"/>
      <c r="BV16" s="427">
        <v>295594677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458246</v>
      </c>
      <c r="AD17" s="404"/>
      <c r="AE17" s="404"/>
      <c r="AF17" s="404"/>
      <c r="AG17" s="405"/>
      <c r="AH17" s="403">
        <v>471275</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299669745</v>
      </c>
      <c r="BO17" s="428"/>
      <c r="BP17" s="428"/>
      <c r="BQ17" s="428"/>
      <c r="BR17" s="428"/>
      <c r="BS17" s="428"/>
      <c r="BT17" s="428"/>
      <c r="BU17" s="429"/>
      <c r="BV17" s="427">
        <v>294313537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155</v>
      </c>
      <c r="C18" s="490"/>
      <c r="D18" s="490"/>
      <c r="E18" s="491"/>
      <c r="F18" s="491"/>
      <c r="G18" s="491"/>
      <c r="H18" s="491"/>
      <c r="I18" s="491"/>
      <c r="J18" s="491"/>
      <c r="K18" s="491"/>
      <c r="L18" s="492">
        <v>827.83</v>
      </c>
      <c r="M18" s="492"/>
      <c r="N18" s="492"/>
      <c r="O18" s="492"/>
      <c r="P18" s="492"/>
      <c r="Q18" s="492"/>
      <c r="R18" s="493"/>
      <c r="S18" s="493"/>
      <c r="T18" s="493"/>
      <c r="U18" s="493"/>
      <c r="V18" s="494"/>
      <c r="W18" s="508"/>
      <c r="X18" s="509"/>
      <c r="Y18" s="509"/>
      <c r="Z18" s="509"/>
      <c r="AA18" s="509"/>
      <c r="AB18" s="519"/>
      <c r="AC18" s="391">
        <v>77.599999999999994</v>
      </c>
      <c r="AD18" s="392"/>
      <c r="AE18" s="392"/>
      <c r="AF18" s="392"/>
      <c r="AG18" s="495"/>
      <c r="AH18" s="391">
        <v>77.5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408063427</v>
      </c>
      <c r="BO18" s="428"/>
      <c r="BP18" s="428"/>
      <c r="BQ18" s="428"/>
      <c r="BR18" s="428"/>
      <c r="BS18" s="428"/>
      <c r="BT18" s="428"/>
      <c r="BU18" s="429"/>
      <c r="BV18" s="427">
        <v>403643224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157</v>
      </c>
      <c r="C19" s="490"/>
      <c r="D19" s="490"/>
      <c r="E19" s="491"/>
      <c r="F19" s="491"/>
      <c r="G19" s="491"/>
      <c r="H19" s="491"/>
      <c r="I19" s="491"/>
      <c r="J19" s="491"/>
      <c r="K19" s="491"/>
      <c r="L19" s="497">
        <v>1782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457259186</v>
      </c>
      <c r="BO19" s="428"/>
      <c r="BP19" s="428"/>
      <c r="BQ19" s="428"/>
      <c r="BR19" s="428"/>
      <c r="BS19" s="428"/>
      <c r="BT19" s="428"/>
      <c r="BU19" s="429"/>
      <c r="BV19" s="427">
        <v>447319054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159</v>
      </c>
      <c r="C20" s="490"/>
      <c r="D20" s="490"/>
      <c r="E20" s="491"/>
      <c r="F20" s="491"/>
      <c r="G20" s="491"/>
      <c r="H20" s="491"/>
      <c r="I20" s="491"/>
      <c r="J20" s="491"/>
      <c r="K20" s="491"/>
      <c r="L20" s="497">
        <v>705874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1344696176</v>
      </c>
      <c r="BO23" s="428"/>
      <c r="BP23" s="428"/>
      <c r="BQ23" s="428"/>
      <c r="BR23" s="428"/>
      <c r="BS23" s="428"/>
      <c r="BT23" s="428"/>
      <c r="BU23" s="429"/>
      <c r="BV23" s="427">
        <v>1321828526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168</v>
      </c>
      <c r="F24" s="401"/>
      <c r="G24" s="401"/>
      <c r="H24" s="401"/>
      <c r="I24" s="401"/>
      <c r="J24" s="401"/>
      <c r="K24" s="402"/>
      <c r="L24" s="403">
        <v>1</v>
      </c>
      <c r="M24" s="404"/>
      <c r="N24" s="404"/>
      <c r="O24" s="404"/>
      <c r="P24" s="405"/>
      <c r="Q24" s="403">
        <v>11120</v>
      </c>
      <c r="R24" s="404"/>
      <c r="S24" s="404"/>
      <c r="T24" s="404"/>
      <c r="U24" s="404"/>
      <c r="V24" s="405"/>
      <c r="W24" s="469"/>
      <c r="X24" s="460"/>
      <c r="Y24" s="461"/>
      <c r="Z24" s="400" t="s">
        <v>169</v>
      </c>
      <c r="AA24" s="401"/>
      <c r="AB24" s="401"/>
      <c r="AC24" s="401"/>
      <c r="AD24" s="401"/>
      <c r="AE24" s="401"/>
      <c r="AF24" s="401"/>
      <c r="AG24" s="402"/>
      <c r="AH24" s="403">
        <v>10254</v>
      </c>
      <c r="AI24" s="404"/>
      <c r="AJ24" s="404"/>
      <c r="AK24" s="404"/>
      <c r="AL24" s="405"/>
      <c r="AM24" s="403">
        <v>33263976</v>
      </c>
      <c r="AN24" s="404"/>
      <c r="AO24" s="404"/>
      <c r="AP24" s="404"/>
      <c r="AQ24" s="404"/>
      <c r="AR24" s="405"/>
      <c r="AS24" s="403">
        <v>3244</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172512289</v>
      </c>
      <c r="BO24" s="428"/>
      <c r="BP24" s="428"/>
      <c r="BQ24" s="428"/>
      <c r="BR24" s="428"/>
      <c r="BS24" s="428"/>
      <c r="BT24" s="428"/>
      <c r="BU24" s="429"/>
      <c r="BV24" s="427">
        <v>177142535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171</v>
      </c>
      <c r="F25" s="401"/>
      <c r="G25" s="401"/>
      <c r="H25" s="401"/>
      <c r="I25" s="401"/>
      <c r="J25" s="401"/>
      <c r="K25" s="402"/>
      <c r="L25" s="403">
        <v>3</v>
      </c>
      <c r="M25" s="404"/>
      <c r="N25" s="404"/>
      <c r="O25" s="404"/>
      <c r="P25" s="405"/>
      <c r="Q25" s="403">
        <v>9680</v>
      </c>
      <c r="R25" s="404"/>
      <c r="S25" s="404"/>
      <c r="T25" s="404"/>
      <c r="U25" s="404"/>
      <c r="V25" s="405"/>
      <c r="W25" s="469"/>
      <c r="X25" s="460"/>
      <c r="Y25" s="461"/>
      <c r="Z25" s="400" t="s">
        <v>172</v>
      </c>
      <c r="AA25" s="401"/>
      <c r="AB25" s="401"/>
      <c r="AC25" s="401"/>
      <c r="AD25" s="401"/>
      <c r="AE25" s="401"/>
      <c r="AF25" s="401"/>
      <c r="AG25" s="402"/>
      <c r="AH25" s="403">
        <v>1769</v>
      </c>
      <c r="AI25" s="404"/>
      <c r="AJ25" s="404"/>
      <c r="AK25" s="404"/>
      <c r="AL25" s="405"/>
      <c r="AM25" s="403">
        <v>5503359</v>
      </c>
      <c r="AN25" s="404"/>
      <c r="AO25" s="404"/>
      <c r="AP25" s="404"/>
      <c r="AQ25" s="404"/>
      <c r="AR25" s="405"/>
      <c r="AS25" s="403">
        <v>3111</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93756249</v>
      </c>
      <c r="BO25" s="423"/>
      <c r="BP25" s="423"/>
      <c r="BQ25" s="423"/>
      <c r="BR25" s="423"/>
      <c r="BS25" s="423"/>
      <c r="BT25" s="423"/>
      <c r="BU25" s="424"/>
      <c r="BV25" s="422">
        <v>140569231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174</v>
      </c>
      <c r="F26" s="401"/>
      <c r="G26" s="401"/>
      <c r="H26" s="401"/>
      <c r="I26" s="401"/>
      <c r="J26" s="401"/>
      <c r="K26" s="402"/>
      <c r="L26" s="403">
        <v>1</v>
      </c>
      <c r="M26" s="404"/>
      <c r="N26" s="404"/>
      <c r="O26" s="404"/>
      <c r="P26" s="405"/>
      <c r="Q26" s="403">
        <v>5730</v>
      </c>
      <c r="R26" s="404"/>
      <c r="S26" s="404"/>
      <c r="T26" s="404"/>
      <c r="U26" s="404"/>
      <c r="V26" s="405"/>
      <c r="W26" s="469"/>
      <c r="X26" s="460"/>
      <c r="Y26" s="461"/>
      <c r="Z26" s="400" t="s">
        <v>175</v>
      </c>
      <c r="AA26" s="482"/>
      <c r="AB26" s="482"/>
      <c r="AC26" s="482"/>
      <c r="AD26" s="482"/>
      <c r="AE26" s="482"/>
      <c r="AF26" s="482"/>
      <c r="AG26" s="483"/>
      <c r="AH26" s="403">
        <v>1118</v>
      </c>
      <c r="AI26" s="404"/>
      <c r="AJ26" s="404"/>
      <c r="AK26" s="404"/>
      <c r="AL26" s="405"/>
      <c r="AM26" s="403">
        <v>3783312</v>
      </c>
      <c r="AN26" s="404"/>
      <c r="AO26" s="404"/>
      <c r="AP26" s="404"/>
      <c r="AQ26" s="404"/>
      <c r="AR26" s="405"/>
      <c r="AS26" s="403">
        <v>3384</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v>2772018</v>
      </c>
      <c r="BO26" s="428"/>
      <c r="BP26" s="428"/>
      <c r="BQ26" s="428"/>
      <c r="BR26" s="428"/>
      <c r="BS26" s="428"/>
      <c r="BT26" s="428"/>
      <c r="BU26" s="429"/>
      <c r="BV26" s="427">
        <v>2805047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177</v>
      </c>
      <c r="F27" s="401"/>
      <c r="G27" s="401"/>
      <c r="H27" s="401"/>
      <c r="I27" s="401"/>
      <c r="J27" s="401"/>
      <c r="K27" s="402"/>
      <c r="L27" s="403">
        <v>1</v>
      </c>
      <c r="M27" s="404"/>
      <c r="N27" s="404"/>
      <c r="O27" s="404"/>
      <c r="P27" s="405"/>
      <c r="Q27" s="403">
        <v>11200</v>
      </c>
      <c r="R27" s="404"/>
      <c r="S27" s="404"/>
      <c r="T27" s="404"/>
      <c r="U27" s="404"/>
      <c r="V27" s="405"/>
      <c r="W27" s="469"/>
      <c r="X27" s="460"/>
      <c r="Y27" s="461"/>
      <c r="Z27" s="400" t="s">
        <v>178</v>
      </c>
      <c r="AA27" s="401"/>
      <c r="AB27" s="401"/>
      <c r="AC27" s="401"/>
      <c r="AD27" s="401"/>
      <c r="AE27" s="401"/>
      <c r="AF27" s="401"/>
      <c r="AG27" s="402"/>
      <c r="AH27" s="403">
        <v>6296</v>
      </c>
      <c r="AI27" s="404"/>
      <c r="AJ27" s="404"/>
      <c r="AK27" s="404"/>
      <c r="AL27" s="405"/>
      <c r="AM27" s="403">
        <v>22192386</v>
      </c>
      <c r="AN27" s="404"/>
      <c r="AO27" s="404"/>
      <c r="AP27" s="404"/>
      <c r="AQ27" s="404"/>
      <c r="AR27" s="405"/>
      <c r="AS27" s="403">
        <v>3525</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14717894</v>
      </c>
      <c r="BO27" s="431"/>
      <c r="BP27" s="431"/>
      <c r="BQ27" s="431"/>
      <c r="BR27" s="431"/>
      <c r="BS27" s="431"/>
      <c r="BT27" s="431"/>
      <c r="BU27" s="432"/>
      <c r="BV27" s="430">
        <v>14717770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180</v>
      </c>
      <c r="F28" s="401"/>
      <c r="G28" s="401"/>
      <c r="H28" s="401"/>
      <c r="I28" s="401"/>
      <c r="J28" s="401"/>
      <c r="K28" s="402"/>
      <c r="L28" s="403">
        <v>1</v>
      </c>
      <c r="M28" s="404"/>
      <c r="N28" s="404"/>
      <c r="O28" s="404"/>
      <c r="P28" s="405"/>
      <c r="Q28" s="403">
        <v>10300</v>
      </c>
      <c r="R28" s="404"/>
      <c r="S28" s="404"/>
      <c r="T28" s="404"/>
      <c r="U28" s="404"/>
      <c r="V28" s="405"/>
      <c r="W28" s="469"/>
      <c r="X28" s="460"/>
      <c r="Y28" s="461"/>
      <c r="Z28" s="400" t="s">
        <v>181</v>
      </c>
      <c r="AA28" s="401"/>
      <c r="AB28" s="401"/>
      <c r="AC28" s="401"/>
      <c r="AD28" s="401"/>
      <c r="AE28" s="401"/>
      <c r="AF28" s="401"/>
      <c r="AG28" s="402"/>
      <c r="AH28" s="403" t="s">
        <v>128</v>
      </c>
      <c r="AI28" s="404"/>
      <c r="AJ28" s="404"/>
      <c r="AK28" s="404"/>
      <c r="AL28" s="405"/>
      <c r="AM28" s="403" t="s">
        <v>129</v>
      </c>
      <c r="AN28" s="404"/>
      <c r="AO28" s="404"/>
      <c r="AP28" s="404"/>
      <c r="AQ28" s="404"/>
      <c r="AR28" s="405"/>
      <c r="AS28" s="403" t="s">
        <v>128</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3557128</v>
      </c>
      <c r="BO28" s="423"/>
      <c r="BP28" s="423"/>
      <c r="BQ28" s="423"/>
      <c r="BR28" s="423"/>
      <c r="BS28" s="423"/>
      <c r="BT28" s="423"/>
      <c r="BU28" s="424"/>
      <c r="BV28" s="422">
        <v>3196947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183</v>
      </c>
      <c r="F29" s="401"/>
      <c r="G29" s="401"/>
      <c r="H29" s="401"/>
      <c r="I29" s="401"/>
      <c r="J29" s="401"/>
      <c r="K29" s="402"/>
      <c r="L29" s="403">
        <v>65</v>
      </c>
      <c r="M29" s="404"/>
      <c r="N29" s="404"/>
      <c r="O29" s="404"/>
      <c r="P29" s="405"/>
      <c r="Q29" s="403">
        <v>9600</v>
      </c>
      <c r="R29" s="404"/>
      <c r="S29" s="404"/>
      <c r="T29" s="404"/>
      <c r="U29" s="404"/>
      <c r="V29" s="405"/>
      <c r="W29" s="470"/>
      <c r="X29" s="471"/>
      <c r="Y29" s="472"/>
      <c r="Z29" s="400" t="s">
        <v>184</v>
      </c>
      <c r="AA29" s="401"/>
      <c r="AB29" s="401"/>
      <c r="AC29" s="401"/>
      <c r="AD29" s="401"/>
      <c r="AE29" s="401"/>
      <c r="AF29" s="401"/>
      <c r="AG29" s="402"/>
      <c r="AH29" s="403">
        <v>16550</v>
      </c>
      <c r="AI29" s="404"/>
      <c r="AJ29" s="404"/>
      <c r="AK29" s="404"/>
      <c r="AL29" s="405"/>
      <c r="AM29" s="403">
        <v>55456362</v>
      </c>
      <c r="AN29" s="404"/>
      <c r="AO29" s="404"/>
      <c r="AP29" s="404"/>
      <c r="AQ29" s="404"/>
      <c r="AR29" s="405"/>
      <c r="AS29" s="403">
        <v>3351</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237519</v>
      </c>
      <c r="BO29" s="428"/>
      <c r="BP29" s="428"/>
      <c r="BQ29" s="428"/>
      <c r="BR29" s="428"/>
      <c r="BS29" s="428"/>
      <c r="BT29" s="428"/>
      <c r="BU29" s="429"/>
      <c r="BV29" s="427" t="s">
        <v>128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101.8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36944650</v>
      </c>
      <c r="BO30" s="431"/>
      <c r="BP30" s="431"/>
      <c r="BQ30" s="431"/>
      <c r="BR30" s="431"/>
      <c r="BS30" s="431"/>
      <c r="BT30" s="431"/>
      <c r="BU30" s="432"/>
      <c r="BV30" s="430">
        <v>40432646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京都市国民健康保険事業特別会計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IF('各会計、関係団体の財政状況及び健全化判断比率'!B32="","",'各会計、関係団体の財政状況及び健全化判断比率'!B32)</f>
        <v>京都市水道事業特別会計</v>
      </c>
      <c r="AP34" s="385"/>
      <c r="AQ34" s="385"/>
      <c r="AR34" s="385"/>
      <c r="AS34" s="385"/>
      <c r="AT34" s="385"/>
      <c r="AU34" s="385"/>
      <c r="AV34" s="385"/>
      <c r="AW34" s="385"/>
      <c r="AX34" s="385"/>
      <c r="AY34" s="385"/>
      <c r="AZ34" s="385"/>
      <c r="BA34" s="385"/>
      <c r="BB34" s="385"/>
      <c r="BC34" s="385"/>
      <c r="BD34" s="213"/>
      <c r="BE34" s="386">
        <f>IF(BG34="","",MAX(C34:D43,U34:V43,AM34:AN43)+1)</f>
        <v>14</v>
      </c>
      <c r="BF34" s="386"/>
      <c r="BG34" s="385" t="str">
        <f>IF('各会計、関係団体の財政状況及び健全化判断比率'!B36="","",'各会計、関係団体の財政状況及び健全化判断比率'!B36)</f>
        <v>京都市中央卸売市場第一市場特別会計</v>
      </c>
      <c r="BH34" s="385"/>
      <c r="BI34" s="385"/>
      <c r="BJ34" s="385"/>
      <c r="BK34" s="385"/>
      <c r="BL34" s="385"/>
      <c r="BM34" s="385"/>
      <c r="BN34" s="385"/>
      <c r="BO34" s="385"/>
      <c r="BP34" s="385"/>
      <c r="BQ34" s="385"/>
      <c r="BR34" s="385"/>
      <c r="BS34" s="385"/>
      <c r="BT34" s="385"/>
      <c r="BU34" s="385"/>
      <c r="BV34" s="213"/>
      <c r="BW34" s="386">
        <f>IF(BY34="","",MAX(C34:D43,U34:V43,AM34:AN43,BE34:BF43)+1)</f>
        <v>18</v>
      </c>
      <c r="BX34" s="386"/>
      <c r="BY34" s="385" t="str">
        <f>IF('各会計、関係団体の財政状況及び健全化判断比率'!B68="","",'各会計、関係団体の財政状況及び健全化判断比率'!B68)</f>
        <v>澱川右岸水防事務組合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公益財団法人 京都市環境保全活動推進協会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京都市母子父子寡婦福祉資金貸付事業特別会計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京都市介護保険事業特別会計</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IF('各会計、関係団体の財政状況及び健全化判断比率'!B33="","",'各会計、関係団体の財政状況及び健全化判断比率'!B33)</f>
        <v>京都市公共下水道事業特別会計</v>
      </c>
      <c r="AP35" s="385"/>
      <c r="AQ35" s="385"/>
      <c r="AR35" s="385"/>
      <c r="AS35" s="385"/>
      <c r="AT35" s="385"/>
      <c r="AU35" s="385"/>
      <c r="AV35" s="385"/>
      <c r="AW35" s="385"/>
      <c r="AX35" s="385"/>
      <c r="AY35" s="385"/>
      <c r="AZ35" s="385"/>
      <c r="BA35" s="385"/>
      <c r="BB35" s="385"/>
      <c r="BC35" s="385"/>
      <c r="BD35" s="213"/>
      <c r="BE35" s="386">
        <f t="shared" ref="BE35:BE43" si="1">IF(BG35="","",BE34+1)</f>
        <v>15</v>
      </c>
      <c r="BF35" s="386"/>
      <c r="BG35" s="385" t="str">
        <f>IF('各会計、関係団体の財政状況及び健全化判断比率'!B37="","",'各会計、関係団体の財政状況及び健全化判断比率'!B37)</f>
        <v>京都市中央卸売市場第二市場・と畜場特別会計</v>
      </c>
      <c r="BH35" s="385"/>
      <c r="BI35" s="385"/>
      <c r="BJ35" s="385"/>
      <c r="BK35" s="385"/>
      <c r="BL35" s="385"/>
      <c r="BM35" s="385"/>
      <c r="BN35" s="385"/>
      <c r="BO35" s="385"/>
      <c r="BP35" s="385"/>
      <c r="BQ35" s="385"/>
      <c r="BR35" s="385"/>
      <c r="BS35" s="385"/>
      <c r="BT35" s="385"/>
      <c r="BU35" s="385"/>
      <c r="BV35" s="213"/>
      <c r="BW35" s="386">
        <f t="shared" ref="BW35:BW43" si="2">IF(BY35="","",BW34+1)</f>
        <v>19</v>
      </c>
      <c r="BX35" s="386"/>
      <c r="BY35" s="385" t="str">
        <f>IF('各会計、関係団体の財政状況及び健全化判断比率'!B69="","",'各会計、関係団体の財政状況及び健全化判断比率'!B69)</f>
        <v>桂川・小畑川水防事務組合</v>
      </c>
      <c r="BZ35" s="385"/>
      <c r="CA35" s="385"/>
      <c r="CB35" s="385"/>
      <c r="CC35" s="385"/>
      <c r="CD35" s="385"/>
      <c r="CE35" s="385"/>
      <c r="CF35" s="385"/>
      <c r="CG35" s="385"/>
      <c r="CH35" s="385"/>
      <c r="CI35" s="385"/>
      <c r="CJ35" s="385"/>
      <c r="CK35" s="385"/>
      <c r="CL35" s="385"/>
      <c r="CM35" s="385"/>
      <c r="CN35" s="213"/>
      <c r="CO35" s="386">
        <f t="shared" ref="CO35:CO43" si="3">IF(CQ35="","",CO34+1)</f>
        <v>24</v>
      </c>
      <c r="CP35" s="386"/>
      <c r="CQ35" s="385" t="str">
        <f>IF('各会計、関係団体の財政状況及び健全化判断比率'!BS8="","",'各会計、関係団体の財政状況及び健全化判断比率'!BS8)</f>
        <v>京都市土地開発公社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京都市土地取得特別会計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京都市後期高齢者医療特別会計</v>
      </c>
      <c r="X36" s="385"/>
      <c r="Y36" s="385"/>
      <c r="Z36" s="385"/>
      <c r="AA36" s="385"/>
      <c r="AB36" s="385"/>
      <c r="AC36" s="385"/>
      <c r="AD36" s="385"/>
      <c r="AE36" s="385"/>
      <c r="AF36" s="385"/>
      <c r="AG36" s="385"/>
      <c r="AH36" s="385"/>
      <c r="AI36" s="385"/>
      <c r="AJ36" s="385"/>
      <c r="AK36" s="385"/>
      <c r="AL36" s="213"/>
      <c r="AM36" s="386">
        <f t="shared" si="0"/>
        <v>12</v>
      </c>
      <c r="AN36" s="386"/>
      <c r="AO36" s="385" t="str">
        <f>IF('各会計、関係団体の財政状況及び健全化判断比率'!B34="","",'各会計、関係団体の財政状況及び健全化判断比率'!B34)</f>
        <v>京都市自動車運送事業特別会計</v>
      </c>
      <c r="AP36" s="385"/>
      <c r="AQ36" s="385"/>
      <c r="AR36" s="385"/>
      <c r="AS36" s="385"/>
      <c r="AT36" s="385"/>
      <c r="AU36" s="385"/>
      <c r="AV36" s="385"/>
      <c r="AW36" s="385"/>
      <c r="AX36" s="385"/>
      <c r="AY36" s="385"/>
      <c r="AZ36" s="385"/>
      <c r="BA36" s="385"/>
      <c r="BB36" s="385"/>
      <c r="BC36" s="385"/>
      <c r="BD36" s="213"/>
      <c r="BE36" s="386">
        <f t="shared" si="1"/>
        <v>16</v>
      </c>
      <c r="BF36" s="386"/>
      <c r="BG36" s="385" t="str">
        <f>IF('各会計、関係団体の財政状況及び健全化判断比率'!B38="","",'各会計、関係団体の財政状況及び健全化判断比率'!B38)</f>
        <v>京都市農業集落排水事業特別会計</v>
      </c>
      <c r="BH36" s="385"/>
      <c r="BI36" s="385"/>
      <c r="BJ36" s="385"/>
      <c r="BK36" s="385"/>
      <c r="BL36" s="385"/>
      <c r="BM36" s="385"/>
      <c r="BN36" s="385"/>
      <c r="BO36" s="385"/>
      <c r="BP36" s="385"/>
      <c r="BQ36" s="385"/>
      <c r="BR36" s="385"/>
      <c r="BS36" s="385"/>
      <c r="BT36" s="385"/>
      <c r="BU36" s="385"/>
      <c r="BV36" s="213"/>
      <c r="BW36" s="386">
        <f t="shared" si="2"/>
        <v>20</v>
      </c>
      <c r="BX36" s="386"/>
      <c r="BY36" s="385" t="str">
        <f>IF('各会計、関係団体の財政状況及び健全化判断比率'!B70="","",'各会計、関係団体の財政状況及び健全化判断比率'!B70)</f>
        <v>淀川・木津川水防事務組合</v>
      </c>
      <c r="BZ36" s="385"/>
      <c r="CA36" s="385"/>
      <c r="CB36" s="385"/>
      <c r="CC36" s="385"/>
      <c r="CD36" s="385"/>
      <c r="CE36" s="385"/>
      <c r="CF36" s="385"/>
      <c r="CG36" s="385"/>
      <c r="CH36" s="385"/>
      <c r="CI36" s="385"/>
      <c r="CJ36" s="385"/>
      <c r="CK36" s="385"/>
      <c r="CL36" s="385"/>
      <c r="CM36" s="385"/>
      <c r="CN36" s="213"/>
      <c r="CO36" s="386">
        <f t="shared" si="3"/>
        <v>25</v>
      </c>
      <c r="CP36" s="386"/>
      <c r="CQ36" s="385" t="str">
        <f>IF('各会計、関係団体の財政状況及び健全化判断比率'!BS9="","",'各会計、関係団体の財政状況及び健全化判断比率'!BS9)</f>
        <v>公益財団法人 京都市国際交流協会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京都市市公債特別会計</v>
      </c>
      <c r="F37" s="385"/>
      <c r="G37" s="385"/>
      <c r="H37" s="385"/>
      <c r="I37" s="385"/>
      <c r="J37" s="385"/>
      <c r="K37" s="385"/>
      <c r="L37" s="385"/>
      <c r="M37" s="385"/>
      <c r="N37" s="385"/>
      <c r="O37" s="385"/>
      <c r="P37" s="385"/>
      <c r="Q37" s="385"/>
      <c r="R37" s="385"/>
      <c r="S37" s="385"/>
      <c r="T37" s="213"/>
      <c r="U37" s="386">
        <f t="shared" si="4"/>
        <v>9</v>
      </c>
      <c r="V37" s="386"/>
      <c r="W37" s="385" t="str">
        <f>IF('各会計、関係団体の財政状況及び健全化判断比率'!B31="","",'各会計、関係団体の財政状況及び健全化判断比率'!B31)</f>
        <v>京都市駐車場事業特別会計</v>
      </c>
      <c r="X37" s="385"/>
      <c r="Y37" s="385"/>
      <c r="Z37" s="385"/>
      <c r="AA37" s="385"/>
      <c r="AB37" s="385"/>
      <c r="AC37" s="385"/>
      <c r="AD37" s="385"/>
      <c r="AE37" s="385"/>
      <c r="AF37" s="385"/>
      <c r="AG37" s="385"/>
      <c r="AH37" s="385"/>
      <c r="AI37" s="385"/>
      <c r="AJ37" s="385"/>
      <c r="AK37" s="385"/>
      <c r="AL37" s="213"/>
      <c r="AM37" s="386">
        <f t="shared" si="0"/>
        <v>13</v>
      </c>
      <c r="AN37" s="386"/>
      <c r="AO37" s="385" t="str">
        <f>IF('各会計、関係団体の財政状況及び健全化判断比率'!B35="","",'各会計、関係団体の財政状況及び健全化判断比率'!B35)</f>
        <v>京都市高速鉄道事業特別会計</v>
      </c>
      <c r="AP37" s="385"/>
      <c r="AQ37" s="385"/>
      <c r="AR37" s="385"/>
      <c r="AS37" s="385"/>
      <c r="AT37" s="385"/>
      <c r="AU37" s="385"/>
      <c r="AV37" s="385"/>
      <c r="AW37" s="385"/>
      <c r="AX37" s="385"/>
      <c r="AY37" s="385"/>
      <c r="AZ37" s="385"/>
      <c r="BA37" s="385"/>
      <c r="BB37" s="385"/>
      <c r="BC37" s="385"/>
      <c r="BD37" s="213"/>
      <c r="BE37" s="386">
        <f t="shared" si="1"/>
        <v>17</v>
      </c>
      <c r="BF37" s="386"/>
      <c r="BG37" s="385" t="str">
        <f>IF('各会計、関係団体の財政状況及び健全化判断比率'!B39="","",'各会計、関係団体の財政状況及び健全化判断比率'!B39)</f>
        <v>京都市土地区画整理事業特別会計</v>
      </c>
      <c r="BH37" s="385"/>
      <c r="BI37" s="385"/>
      <c r="BJ37" s="385"/>
      <c r="BK37" s="385"/>
      <c r="BL37" s="385"/>
      <c r="BM37" s="385"/>
      <c r="BN37" s="385"/>
      <c r="BO37" s="385"/>
      <c r="BP37" s="385"/>
      <c r="BQ37" s="385"/>
      <c r="BR37" s="385"/>
      <c r="BS37" s="385"/>
      <c r="BT37" s="385"/>
      <c r="BU37" s="385"/>
      <c r="BV37" s="213"/>
      <c r="BW37" s="386">
        <f t="shared" si="2"/>
        <v>21</v>
      </c>
      <c r="BX37" s="386"/>
      <c r="BY37" s="385" t="str">
        <f>IF('各会計、関係団体の財政状況及び健全化判断比率'!B71="","",'各会計、関係団体の財政状況及び健全化判断比率'!B71)</f>
        <v>京都府後期高齢者医療広域連合</v>
      </c>
      <c r="BZ37" s="385"/>
      <c r="CA37" s="385"/>
      <c r="CB37" s="385"/>
      <c r="CC37" s="385"/>
      <c r="CD37" s="385"/>
      <c r="CE37" s="385"/>
      <c r="CF37" s="385"/>
      <c r="CG37" s="385"/>
      <c r="CH37" s="385"/>
      <c r="CI37" s="385"/>
      <c r="CJ37" s="385"/>
      <c r="CK37" s="385"/>
      <c r="CL37" s="385"/>
      <c r="CM37" s="385"/>
      <c r="CN37" s="213"/>
      <c r="CO37" s="386">
        <f t="shared" si="3"/>
        <v>26</v>
      </c>
      <c r="CP37" s="386"/>
      <c r="CQ37" s="385" t="str">
        <f>IF('各会計、関係団体の財政状況及び健全化判断比率'!BS10="","",'各会計、関係団体の財政状況及び健全化判断比率'!BS10)</f>
        <v>公益財団法人 大学コンソーシアム京都</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京都市立病院機構病院事業債特別会計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22</v>
      </c>
      <c r="BX38" s="386"/>
      <c r="BY38" s="385" t="str">
        <f>IF('各会計、関係団体の財政状況及び健全化判断比率'!B72="","",'各会計、関係団体の財政状況及び健全化判断比率'!B72)</f>
        <v>関西広域連合</v>
      </c>
      <c r="BZ38" s="385"/>
      <c r="CA38" s="385"/>
      <c r="CB38" s="385"/>
      <c r="CC38" s="385"/>
      <c r="CD38" s="385"/>
      <c r="CE38" s="385"/>
      <c r="CF38" s="385"/>
      <c r="CG38" s="385"/>
      <c r="CH38" s="385"/>
      <c r="CI38" s="385"/>
      <c r="CJ38" s="385"/>
      <c r="CK38" s="385"/>
      <c r="CL38" s="385"/>
      <c r="CM38" s="385"/>
      <c r="CN38" s="213"/>
      <c r="CO38" s="386">
        <f t="shared" si="3"/>
        <v>27</v>
      </c>
      <c r="CP38" s="386"/>
      <c r="CQ38" s="385" t="str">
        <f>IF('各会計、関係団体の財政状況及び健全化判断比率'!BS11="","",'各会計、関係団体の財政状況及び健全化判断比率'!BS11)</f>
        <v>公益財団法人 京都市埋蔵文化財研究所</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28</v>
      </c>
      <c r="CP39" s="386"/>
      <c r="CQ39" s="385" t="str">
        <f>IF('各会計、関係団体の財政状況及び健全化判断比率'!BS12="","",'各会計、関係団体の財政状況及び健全化判断比率'!BS12)</f>
        <v>公益財団法人 京都市男女共同参画推進協会</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29</v>
      </c>
      <c r="CP40" s="386"/>
      <c r="CQ40" s="385" t="str">
        <f>IF('各会計、関係団体の財政状況及び健全化判断比率'!BS13="","",'各会計、関係団体の財政状況及び健全化判断比率'!BS13)</f>
        <v>公益財団法人 京都市スポーツ協会</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30</v>
      </c>
      <c r="CP41" s="386"/>
      <c r="CQ41" s="385" t="str">
        <f>IF('各会計、関係団体の財政状況及び健全化判断比率'!BS14="","",'各会計、関係団体の財政状況及び健全化判断比率'!BS14)</f>
        <v>公益財団法人 京都市音楽芸術文化振興財団</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31</v>
      </c>
      <c r="CP42" s="386"/>
      <c r="CQ42" s="385" t="str">
        <f>IF('各会計、関係団体の財政状況及び健全化判断比率'!BS15="","",'各会計、関係団体の財政状況及び健全化判断比率'!BS15)</f>
        <v>公益財団法人 京都市芸術文化協会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32</v>
      </c>
      <c r="CP43" s="386"/>
      <c r="CQ43" s="385" t="str">
        <f>IF('各会計、関係団体の財政状況及び健全化判断比率'!BS16="","",'各会計、関係団体の財政状況及び健全化判断比率'!BS16)</f>
        <v>公益財団法人 京都市森林文化協会</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wL7SBS9Me6T1VYgib45btm2KAfmZ+szK+EIrlLt8XigmJOzUw1r0VKmaxFodYoLZvbOPJFa9iFdhJHN9qmsRA==" saltValue="ghVj3wzyAyro3JYwyiRD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224</v>
      </c>
      <c r="C5" s="723"/>
      <c r="D5" s="723"/>
      <c r="E5" s="723"/>
      <c r="F5" s="723"/>
      <c r="G5" s="723"/>
      <c r="H5" s="723"/>
      <c r="I5" s="723"/>
      <c r="J5" s="723"/>
      <c r="K5" s="723"/>
      <c r="L5" s="723"/>
      <c r="M5" s="723"/>
      <c r="N5" s="723"/>
      <c r="O5" s="723"/>
      <c r="P5" s="723"/>
      <c r="Q5" s="724"/>
      <c r="R5" s="688">
        <v>291702131</v>
      </c>
      <c r="S5" s="689"/>
      <c r="T5" s="689"/>
      <c r="U5" s="689"/>
      <c r="V5" s="689"/>
      <c r="W5" s="689"/>
      <c r="X5" s="689"/>
      <c r="Y5" s="735"/>
      <c r="Z5" s="753">
        <v>37.9</v>
      </c>
      <c r="AA5" s="753"/>
      <c r="AB5" s="753"/>
      <c r="AC5" s="753"/>
      <c r="AD5" s="754">
        <v>265072127</v>
      </c>
      <c r="AE5" s="754"/>
      <c r="AF5" s="754"/>
      <c r="AG5" s="754"/>
      <c r="AH5" s="754"/>
      <c r="AI5" s="754"/>
      <c r="AJ5" s="754"/>
      <c r="AK5" s="754"/>
      <c r="AL5" s="736">
        <v>70.900000000000006</v>
      </c>
      <c r="AM5" s="705"/>
      <c r="AN5" s="705"/>
      <c r="AO5" s="737"/>
      <c r="AP5" s="722" t="s">
        <v>225</v>
      </c>
      <c r="AQ5" s="723"/>
      <c r="AR5" s="723"/>
      <c r="AS5" s="723"/>
      <c r="AT5" s="723"/>
      <c r="AU5" s="723"/>
      <c r="AV5" s="723"/>
      <c r="AW5" s="723"/>
      <c r="AX5" s="723"/>
      <c r="AY5" s="723"/>
      <c r="AZ5" s="723"/>
      <c r="BA5" s="723"/>
      <c r="BB5" s="723"/>
      <c r="BC5" s="723"/>
      <c r="BD5" s="723"/>
      <c r="BE5" s="723"/>
      <c r="BF5" s="724"/>
      <c r="BG5" s="623">
        <v>259355661</v>
      </c>
      <c r="BH5" s="626"/>
      <c r="BI5" s="626"/>
      <c r="BJ5" s="626"/>
      <c r="BK5" s="626"/>
      <c r="BL5" s="626"/>
      <c r="BM5" s="626"/>
      <c r="BN5" s="627"/>
      <c r="BO5" s="685">
        <v>88.9</v>
      </c>
      <c r="BP5" s="685"/>
      <c r="BQ5" s="685"/>
      <c r="BR5" s="685"/>
      <c r="BS5" s="686">
        <v>4965987</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2">
      <c r="B6" s="620" t="s">
        <v>229</v>
      </c>
      <c r="C6" s="621"/>
      <c r="D6" s="621"/>
      <c r="E6" s="621"/>
      <c r="F6" s="621"/>
      <c r="G6" s="621"/>
      <c r="H6" s="621"/>
      <c r="I6" s="621"/>
      <c r="J6" s="621"/>
      <c r="K6" s="621"/>
      <c r="L6" s="621"/>
      <c r="M6" s="621"/>
      <c r="N6" s="621"/>
      <c r="O6" s="621"/>
      <c r="P6" s="621"/>
      <c r="Q6" s="622"/>
      <c r="R6" s="623">
        <v>3359744</v>
      </c>
      <c r="S6" s="626"/>
      <c r="T6" s="626"/>
      <c r="U6" s="626"/>
      <c r="V6" s="626"/>
      <c r="W6" s="626"/>
      <c r="X6" s="626"/>
      <c r="Y6" s="627"/>
      <c r="Z6" s="685">
        <v>0.4</v>
      </c>
      <c r="AA6" s="685"/>
      <c r="AB6" s="685"/>
      <c r="AC6" s="685"/>
      <c r="AD6" s="686">
        <v>3359744</v>
      </c>
      <c r="AE6" s="686"/>
      <c r="AF6" s="686"/>
      <c r="AG6" s="686"/>
      <c r="AH6" s="686"/>
      <c r="AI6" s="686"/>
      <c r="AJ6" s="686"/>
      <c r="AK6" s="686"/>
      <c r="AL6" s="628">
        <v>0.9</v>
      </c>
      <c r="AM6" s="629"/>
      <c r="AN6" s="629"/>
      <c r="AO6" s="687"/>
      <c r="AP6" s="620" t="s">
        <v>230</v>
      </c>
      <c r="AQ6" s="621"/>
      <c r="AR6" s="621"/>
      <c r="AS6" s="621"/>
      <c r="AT6" s="621"/>
      <c r="AU6" s="621"/>
      <c r="AV6" s="621"/>
      <c r="AW6" s="621"/>
      <c r="AX6" s="621"/>
      <c r="AY6" s="621"/>
      <c r="AZ6" s="621"/>
      <c r="BA6" s="621"/>
      <c r="BB6" s="621"/>
      <c r="BC6" s="621"/>
      <c r="BD6" s="621"/>
      <c r="BE6" s="621"/>
      <c r="BF6" s="622"/>
      <c r="BG6" s="623">
        <v>259355661</v>
      </c>
      <c r="BH6" s="626"/>
      <c r="BI6" s="626"/>
      <c r="BJ6" s="626"/>
      <c r="BK6" s="626"/>
      <c r="BL6" s="626"/>
      <c r="BM6" s="626"/>
      <c r="BN6" s="627"/>
      <c r="BO6" s="685">
        <v>88.9</v>
      </c>
      <c r="BP6" s="685"/>
      <c r="BQ6" s="685"/>
      <c r="BR6" s="685"/>
      <c r="BS6" s="686">
        <v>4965987</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2068478</v>
      </c>
      <c r="CS6" s="626"/>
      <c r="CT6" s="626"/>
      <c r="CU6" s="626"/>
      <c r="CV6" s="626"/>
      <c r="CW6" s="626"/>
      <c r="CX6" s="626"/>
      <c r="CY6" s="627"/>
      <c r="CZ6" s="736">
        <v>0.3</v>
      </c>
      <c r="DA6" s="705"/>
      <c r="DB6" s="705"/>
      <c r="DC6" s="739"/>
      <c r="DD6" s="631" t="s">
        <v>232</v>
      </c>
      <c r="DE6" s="626"/>
      <c r="DF6" s="626"/>
      <c r="DG6" s="626"/>
      <c r="DH6" s="626"/>
      <c r="DI6" s="626"/>
      <c r="DJ6" s="626"/>
      <c r="DK6" s="626"/>
      <c r="DL6" s="626"/>
      <c r="DM6" s="626"/>
      <c r="DN6" s="626"/>
      <c r="DO6" s="626"/>
      <c r="DP6" s="627"/>
      <c r="DQ6" s="631">
        <v>2068463</v>
      </c>
      <c r="DR6" s="626"/>
      <c r="DS6" s="626"/>
      <c r="DT6" s="626"/>
      <c r="DU6" s="626"/>
      <c r="DV6" s="626"/>
      <c r="DW6" s="626"/>
      <c r="DX6" s="626"/>
      <c r="DY6" s="626"/>
      <c r="DZ6" s="626"/>
      <c r="EA6" s="626"/>
      <c r="EB6" s="626"/>
      <c r="EC6" s="666"/>
    </row>
    <row r="7" spans="2:143" ht="11.25" customHeight="1" x14ac:dyDescent="0.2">
      <c r="B7" s="620" t="s">
        <v>233</v>
      </c>
      <c r="C7" s="621"/>
      <c r="D7" s="621"/>
      <c r="E7" s="621"/>
      <c r="F7" s="621"/>
      <c r="G7" s="621"/>
      <c r="H7" s="621"/>
      <c r="I7" s="621"/>
      <c r="J7" s="621"/>
      <c r="K7" s="621"/>
      <c r="L7" s="621"/>
      <c r="M7" s="621"/>
      <c r="N7" s="621"/>
      <c r="O7" s="621"/>
      <c r="P7" s="621"/>
      <c r="Q7" s="622"/>
      <c r="R7" s="623">
        <v>396857</v>
      </c>
      <c r="S7" s="626"/>
      <c r="T7" s="626"/>
      <c r="U7" s="626"/>
      <c r="V7" s="626"/>
      <c r="W7" s="626"/>
      <c r="X7" s="626"/>
      <c r="Y7" s="627"/>
      <c r="Z7" s="685">
        <v>0.1</v>
      </c>
      <c r="AA7" s="685"/>
      <c r="AB7" s="685"/>
      <c r="AC7" s="685"/>
      <c r="AD7" s="686">
        <v>396857</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143544909</v>
      </c>
      <c r="BH7" s="626"/>
      <c r="BI7" s="626"/>
      <c r="BJ7" s="626"/>
      <c r="BK7" s="626"/>
      <c r="BL7" s="626"/>
      <c r="BM7" s="626"/>
      <c r="BN7" s="627"/>
      <c r="BO7" s="685">
        <v>49.2</v>
      </c>
      <c r="BP7" s="685"/>
      <c r="BQ7" s="685"/>
      <c r="BR7" s="685"/>
      <c r="BS7" s="686">
        <v>4965987</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53500729</v>
      </c>
      <c r="CS7" s="626"/>
      <c r="CT7" s="626"/>
      <c r="CU7" s="626"/>
      <c r="CV7" s="626"/>
      <c r="CW7" s="626"/>
      <c r="CX7" s="626"/>
      <c r="CY7" s="627"/>
      <c r="CZ7" s="685">
        <v>7</v>
      </c>
      <c r="DA7" s="685"/>
      <c r="DB7" s="685"/>
      <c r="DC7" s="685"/>
      <c r="DD7" s="631">
        <v>11632872</v>
      </c>
      <c r="DE7" s="626"/>
      <c r="DF7" s="626"/>
      <c r="DG7" s="626"/>
      <c r="DH7" s="626"/>
      <c r="DI7" s="626"/>
      <c r="DJ7" s="626"/>
      <c r="DK7" s="626"/>
      <c r="DL7" s="626"/>
      <c r="DM7" s="626"/>
      <c r="DN7" s="626"/>
      <c r="DO7" s="626"/>
      <c r="DP7" s="627"/>
      <c r="DQ7" s="631">
        <v>39277228</v>
      </c>
      <c r="DR7" s="626"/>
      <c r="DS7" s="626"/>
      <c r="DT7" s="626"/>
      <c r="DU7" s="626"/>
      <c r="DV7" s="626"/>
      <c r="DW7" s="626"/>
      <c r="DX7" s="626"/>
      <c r="DY7" s="626"/>
      <c r="DZ7" s="626"/>
      <c r="EA7" s="626"/>
      <c r="EB7" s="626"/>
      <c r="EC7" s="666"/>
    </row>
    <row r="8" spans="2:143" ht="11.25" customHeight="1" x14ac:dyDescent="0.2">
      <c r="B8" s="620" t="s">
        <v>236</v>
      </c>
      <c r="C8" s="621"/>
      <c r="D8" s="621"/>
      <c r="E8" s="621"/>
      <c r="F8" s="621"/>
      <c r="G8" s="621"/>
      <c r="H8" s="621"/>
      <c r="I8" s="621"/>
      <c r="J8" s="621"/>
      <c r="K8" s="621"/>
      <c r="L8" s="621"/>
      <c r="M8" s="621"/>
      <c r="N8" s="621"/>
      <c r="O8" s="621"/>
      <c r="P8" s="621"/>
      <c r="Q8" s="622"/>
      <c r="R8" s="623">
        <v>1325882</v>
      </c>
      <c r="S8" s="626"/>
      <c r="T8" s="626"/>
      <c r="U8" s="626"/>
      <c r="V8" s="626"/>
      <c r="W8" s="626"/>
      <c r="X8" s="626"/>
      <c r="Y8" s="627"/>
      <c r="Z8" s="685">
        <v>0.2</v>
      </c>
      <c r="AA8" s="685"/>
      <c r="AB8" s="685"/>
      <c r="AC8" s="685"/>
      <c r="AD8" s="686">
        <v>1325882</v>
      </c>
      <c r="AE8" s="686"/>
      <c r="AF8" s="686"/>
      <c r="AG8" s="686"/>
      <c r="AH8" s="686"/>
      <c r="AI8" s="686"/>
      <c r="AJ8" s="686"/>
      <c r="AK8" s="686"/>
      <c r="AL8" s="628">
        <v>0.4</v>
      </c>
      <c r="AM8" s="629"/>
      <c r="AN8" s="629"/>
      <c r="AO8" s="687"/>
      <c r="AP8" s="620" t="s">
        <v>237</v>
      </c>
      <c r="AQ8" s="621"/>
      <c r="AR8" s="621"/>
      <c r="AS8" s="621"/>
      <c r="AT8" s="621"/>
      <c r="AU8" s="621"/>
      <c r="AV8" s="621"/>
      <c r="AW8" s="621"/>
      <c r="AX8" s="621"/>
      <c r="AY8" s="621"/>
      <c r="AZ8" s="621"/>
      <c r="BA8" s="621"/>
      <c r="BB8" s="621"/>
      <c r="BC8" s="621"/>
      <c r="BD8" s="621"/>
      <c r="BE8" s="621"/>
      <c r="BF8" s="622"/>
      <c r="BG8" s="623">
        <v>2152404</v>
      </c>
      <c r="BH8" s="626"/>
      <c r="BI8" s="626"/>
      <c r="BJ8" s="626"/>
      <c r="BK8" s="626"/>
      <c r="BL8" s="626"/>
      <c r="BM8" s="626"/>
      <c r="BN8" s="627"/>
      <c r="BO8" s="685">
        <v>0.7</v>
      </c>
      <c r="BP8" s="685"/>
      <c r="BQ8" s="685"/>
      <c r="BR8" s="685"/>
      <c r="BS8" s="631" t="s">
        <v>128</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300731480</v>
      </c>
      <c r="CS8" s="626"/>
      <c r="CT8" s="626"/>
      <c r="CU8" s="626"/>
      <c r="CV8" s="626"/>
      <c r="CW8" s="626"/>
      <c r="CX8" s="626"/>
      <c r="CY8" s="627"/>
      <c r="CZ8" s="685">
        <v>39.299999999999997</v>
      </c>
      <c r="DA8" s="685"/>
      <c r="DB8" s="685"/>
      <c r="DC8" s="685"/>
      <c r="DD8" s="631">
        <v>2070290</v>
      </c>
      <c r="DE8" s="626"/>
      <c r="DF8" s="626"/>
      <c r="DG8" s="626"/>
      <c r="DH8" s="626"/>
      <c r="DI8" s="626"/>
      <c r="DJ8" s="626"/>
      <c r="DK8" s="626"/>
      <c r="DL8" s="626"/>
      <c r="DM8" s="626"/>
      <c r="DN8" s="626"/>
      <c r="DO8" s="626"/>
      <c r="DP8" s="627"/>
      <c r="DQ8" s="631">
        <v>142665938</v>
      </c>
      <c r="DR8" s="626"/>
      <c r="DS8" s="626"/>
      <c r="DT8" s="626"/>
      <c r="DU8" s="626"/>
      <c r="DV8" s="626"/>
      <c r="DW8" s="626"/>
      <c r="DX8" s="626"/>
      <c r="DY8" s="626"/>
      <c r="DZ8" s="626"/>
      <c r="EA8" s="626"/>
      <c r="EB8" s="626"/>
      <c r="EC8" s="666"/>
    </row>
    <row r="9" spans="2:143" ht="11.25" customHeight="1" x14ac:dyDescent="0.2">
      <c r="B9" s="620" t="s">
        <v>239</v>
      </c>
      <c r="C9" s="621"/>
      <c r="D9" s="621"/>
      <c r="E9" s="621"/>
      <c r="F9" s="621"/>
      <c r="G9" s="621"/>
      <c r="H9" s="621"/>
      <c r="I9" s="621"/>
      <c r="J9" s="621"/>
      <c r="K9" s="621"/>
      <c r="L9" s="621"/>
      <c r="M9" s="621"/>
      <c r="N9" s="621"/>
      <c r="O9" s="621"/>
      <c r="P9" s="621"/>
      <c r="Q9" s="622"/>
      <c r="R9" s="623">
        <v>1012299</v>
      </c>
      <c r="S9" s="626"/>
      <c r="T9" s="626"/>
      <c r="U9" s="626"/>
      <c r="V9" s="626"/>
      <c r="W9" s="626"/>
      <c r="X9" s="626"/>
      <c r="Y9" s="627"/>
      <c r="Z9" s="685">
        <v>0.1</v>
      </c>
      <c r="AA9" s="685"/>
      <c r="AB9" s="685"/>
      <c r="AC9" s="685"/>
      <c r="AD9" s="686">
        <v>1012299</v>
      </c>
      <c r="AE9" s="686"/>
      <c r="AF9" s="686"/>
      <c r="AG9" s="686"/>
      <c r="AH9" s="686"/>
      <c r="AI9" s="686"/>
      <c r="AJ9" s="686"/>
      <c r="AK9" s="686"/>
      <c r="AL9" s="628">
        <v>0.3</v>
      </c>
      <c r="AM9" s="629"/>
      <c r="AN9" s="629"/>
      <c r="AO9" s="687"/>
      <c r="AP9" s="620" t="s">
        <v>240</v>
      </c>
      <c r="AQ9" s="621"/>
      <c r="AR9" s="621"/>
      <c r="AS9" s="621"/>
      <c r="AT9" s="621"/>
      <c r="AU9" s="621"/>
      <c r="AV9" s="621"/>
      <c r="AW9" s="621"/>
      <c r="AX9" s="621"/>
      <c r="AY9" s="621"/>
      <c r="AZ9" s="621"/>
      <c r="BA9" s="621"/>
      <c r="BB9" s="621"/>
      <c r="BC9" s="621"/>
      <c r="BD9" s="621"/>
      <c r="BE9" s="621"/>
      <c r="BF9" s="622"/>
      <c r="BG9" s="623">
        <v>108510685</v>
      </c>
      <c r="BH9" s="626"/>
      <c r="BI9" s="626"/>
      <c r="BJ9" s="626"/>
      <c r="BK9" s="626"/>
      <c r="BL9" s="626"/>
      <c r="BM9" s="626"/>
      <c r="BN9" s="627"/>
      <c r="BO9" s="685">
        <v>37.200000000000003</v>
      </c>
      <c r="BP9" s="685"/>
      <c r="BQ9" s="685"/>
      <c r="BR9" s="685"/>
      <c r="BS9" s="631" t="s">
        <v>232</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58886591</v>
      </c>
      <c r="CS9" s="626"/>
      <c r="CT9" s="626"/>
      <c r="CU9" s="626"/>
      <c r="CV9" s="626"/>
      <c r="CW9" s="626"/>
      <c r="CX9" s="626"/>
      <c r="CY9" s="627"/>
      <c r="CZ9" s="685">
        <v>7.7</v>
      </c>
      <c r="DA9" s="685"/>
      <c r="DB9" s="685"/>
      <c r="DC9" s="685"/>
      <c r="DD9" s="631">
        <v>15661862</v>
      </c>
      <c r="DE9" s="626"/>
      <c r="DF9" s="626"/>
      <c r="DG9" s="626"/>
      <c r="DH9" s="626"/>
      <c r="DI9" s="626"/>
      <c r="DJ9" s="626"/>
      <c r="DK9" s="626"/>
      <c r="DL9" s="626"/>
      <c r="DM9" s="626"/>
      <c r="DN9" s="626"/>
      <c r="DO9" s="626"/>
      <c r="DP9" s="627"/>
      <c r="DQ9" s="631">
        <v>29118056</v>
      </c>
      <c r="DR9" s="626"/>
      <c r="DS9" s="626"/>
      <c r="DT9" s="626"/>
      <c r="DU9" s="626"/>
      <c r="DV9" s="626"/>
      <c r="DW9" s="626"/>
      <c r="DX9" s="626"/>
      <c r="DY9" s="626"/>
      <c r="DZ9" s="626"/>
      <c r="EA9" s="626"/>
      <c r="EB9" s="626"/>
      <c r="EC9" s="666"/>
    </row>
    <row r="10" spans="2:143" ht="11.25" customHeight="1" x14ac:dyDescent="0.2">
      <c r="B10" s="620" t="s">
        <v>242</v>
      </c>
      <c r="C10" s="621"/>
      <c r="D10" s="621"/>
      <c r="E10" s="621"/>
      <c r="F10" s="621"/>
      <c r="G10" s="621"/>
      <c r="H10" s="621"/>
      <c r="I10" s="621"/>
      <c r="J10" s="621"/>
      <c r="K10" s="621"/>
      <c r="L10" s="621"/>
      <c r="M10" s="621"/>
      <c r="N10" s="621"/>
      <c r="O10" s="621"/>
      <c r="P10" s="621"/>
      <c r="Q10" s="622"/>
      <c r="R10" s="623">
        <v>160533</v>
      </c>
      <c r="S10" s="626"/>
      <c r="T10" s="626"/>
      <c r="U10" s="626"/>
      <c r="V10" s="626"/>
      <c r="W10" s="626"/>
      <c r="X10" s="626"/>
      <c r="Y10" s="627"/>
      <c r="Z10" s="685">
        <v>0</v>
      </c>
      <c r="AA10" s="685"/>
      <c r="AB10" s="685"/>
      <c r="AC10" s="685"/>
      <c r="AD10" s="686">
        <v>160533</v>
      </c>
      <c r="AE10" s="686"/>
      <c r="AF10" s="686"/>
      <c r="AG10" s="686"/>
      <c r="AH10" s="686"/>
      <c r="AI10" s="686"/>
      <c r="AJ10" s="686"/>
      <c r="AK10" s="686"/>
      <c r="AL10" s="628">
        <v>0</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5440157</v>
      </c>
      <c r="BH10" s="626"/>
      <c r="BI10" s="626"/>
      <c r="BJ10" s="626"/>
      <c r="BK10" s="626"/>
      <c r="BL10" s="626"/>
      <c r="BM10" s="626"/>
      <c r="BN10" s="627"/>
      <c r="BO10" s="685">
        <v>1.9</v>
      </c>
      <c r="BP10" s="685"/>
      <c r="BQ10" s="685"/>
      <c r="BR10" s="685"/>
      <c r="BS10" s="631" t="s">
        <v>128</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53699</v>
      </c>
      <c r="CS10" s="626"/>
      <c r="CT10" s="626"/>
      <c r="CU10" s="626"/>
      <c r="CV10" s="626"/>
      <c r="CW10" s="626"/>
      <c r="CX10" s="626"/>
      <c r="CY10" s="627"/>
      <c r="CZ10" s="685">
        <v>0</v>
      </c>
      <c r="DA10" s="685"/>
      <c r="DB10" s="685"/>
      <c r="DC10" s="685"/>
      <c r="DD10" s="631" t="s">
        <v>245</v>
      </c>
      <c r="DE10" s="626"/>
      <c r="DF10" s="626"/>
      <c r="DG10" s="626"/>
      <c r="DH10" s="626"/>
      <c r="DI10" s="626"/>
      <c r="DJ10" s="626"/>
      <c r="DK10" s="626"/>
      <c r="DL10" s="626"/>
      <c r="DM10" s="626"/>
      <c r="DN10" s="626"/>
      <c r="DO10" s="626"/>
      <c r="DP10" s="627"/>
      <c r="DQ10" s="631">
        <v>52699</v>
      </c>
      <c r="DR10" s="626"/>
      <c r="DS10" s="626"/>
      <c r="DT10" s="626"/>
      <c r="DU10" s="626"/>
      <c r="DV10" s="626"/>
      <c r="DW10" s="626"/>
      <c r="DX10" s="626"/>
      <c r="DY10" s="626"/>
      <c r="DZ10" s="626"/>
      <c r="EA10" s="626"/>
      <c r="EB10" s="626"/>
      <c r="EC10" s="666"/>
    </row>
    <row r="11" spans="2:143" ht="11.25" customHeight="1" x14ac:dyDescent="0.2">
      <c r="B11" s="620" t="s">
        <v>246</v>
      </c>
      <c r="C11" s="621"/>
      <c r="D11" s="621"/>
      <c r="E11" s="621"/>
      <c r="F11" s="621"/>
      <c r="G11" s="621"/>
      <c r="H11" s="621"/>
      <c r="I11" s="621"/>
      <c r="J11" s="621"/>
      <c r="K11" s="621"/>
      <c r="L11" s="621"/>
      <c r="M11" s="621"/>
      <c r="N11" s="621"/>
      <c r="O11" s="621"/>
      <c r="P11" s="621"/>
      <c r="Q11" s="622"/>
      <c r="R11" s="623">
        <v>3513991</v>
      </c>
      <c r="S11" s="626"/>
      <c r="T11" s="626"/>
      <c r="U11" s="626"/>
      <c r="V11" s="626"/>
      <c r="W11" s="626"/>
      <c r="X11" s="626"/>
      <c r="Y11" s="627"/>
      <c r="Z11" s="685">
        <v>0.5</v>
      </c>
      <c r="AA11" s="685"/>
      <c r="AB11" s="685"/>
      <c r="AC11" s="685"/>
      <c r="AD11" s="686">
        <v>3513991</v>
      </c>
      <c r="AE11" s="686"/>
      <c r="AF11" s="686"/>
      <c r="AG11" s="686"/>
      <c r="AH11" s="686"/>
      <c r="AI11" s="686"/>
      <c r="AJ11" s="686"/>
      <c r="AK11" s="686"/>
      <c r="AL11" s="628">
        <v>0.9</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27441663</v>
      </c>
      <c r="BH11" s="626"/>
      <c r="BI11" s="626"/>
      <c r="BJ11" s="626"/>
      <c r="BK11" s="626"/>
      <c r="BL11" s="626"/>
      <c r="BM11" s="626"/>
      <c r="BN11" s="627"/>
      <c r="BO11" s="685">
        <v>9.4</v>
      </c>
      <c r="BP11" s="685"/>
      <c r="BQ11" s="685"/>
      <c r="BR11" s="685"/>
      <c r="BS11" s="631">
        <v>4965987</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1986013</v>
      </c>
      <c r="CS11" s="626"/>
      <c r="CT11" s="626"/>
      <c r="CU11" s="626"/>
      <c r="CV11" s="626"/>
      <c r="CW11" s="626"/>
      <c r="CX11" s="626"/>
      <c r="CY11" s="627"/>
      <c r="CZ11" s="685">
        <v>0.3</v>
      </c>
      <c r="DA11" s="685"/>
      <c r="DB11" s="685"/>
      <c r="DC11" s="685"/>
      <c r="DD11" s="631">
        <v>615502</v>
      </c>
      <c r="DE11" s="626"/>
      <c r="DF11" s="626"/>
      <c r="DG11" s="626"/>
      <c r="DH11" s="626"/>
      <c r="DI11" s="626"/>
      <c r="DJ11" s="626"/>
      <c r="DK11" s="626"/>
      <c r="DL11" s="626"/>
      <c r="DM11" s="626"/>
      <c r="DN11" s="626"/>
      <c r="DO11" s="626"/>
      <c r="DP11" s="627"/>
      <c r="DQ11" s="631">
        <v>1404737</v>
      </c>
      <c r="DR11" s="626"/>
      <c r="DS11" s="626"/>
      <c r="DT11" s="626"/>
      <c r="DU11" s="626"/>
      <c r="DV11" s="626"/>
      <c r="DW11" s="626"/>
      <c r="DX11" s="626"/>
      <c r="DY11" s="626"/>
      <c r="DZ11" s="626"/>
      <c r="EA11" s="626"/>
      <c r="EB11" s="626"/>
      <c r="EC11" s="666"/>
    </row>
    <row r="12" spans="2:143" ht="11.25" customHeight="1" x14ac:dyDescent="0.2">
      <c r="B12" s="620" t="s">
        <v>249</v>
      </c>
      <c r="C12" s="621"/>
      <c r="D12" s="621"/>
      <c r="E12" s="621"/>
      <c r="F12" s="621"/>
      <c r="G12" s="621"/>
      <c r="H12" s="621"/>
      <c r="I12" s="621"/>
      <c r="J12" s="621"/>
      <c r="K12" s="621"/>
      <c r="L12" s="621"/>
      <c r="M12" s="621"/>
      <c r="N12" s="621"/>
      <c r="O12" s="621"/>
      <c r="P12" s="621"/>
      <c r="Q12" s="622"/>
      <c r="R12" s="623">
        <v>27435725</v>
      </c>
      <c r="S12" s="626"/>
      <c r="T12" s="626"/>
      <c r="U12" s="626"/>
      <c r="V12" s="626"/>
      <c r="W12" s="626"/>
      <c r="X12" s="626"/>
      <c r="Y12" s="627"/>
      <c r="Z12" s="685">
        <v>3.6</v>
      </c>
      <c r="AA12" s="685"/>
      <c r="AB12" s="685"/>
      <c r="AC12" s="685"/>
      <c r="AD12" s="686">
        <v>27435725</v>
      </c>
      <c r="AE12" s="686"/>
      <c r="AF12" s="686"/>
      <c r="AG12" s="686"/>
      <c r="AH12" s="686"/>
      <c r="AI12" s="686"/>
      <c r="AJ12" s="686"/>
      <c r="AK12" s="686"/>
      <c r="AL12" s="628">
        <v>7.3</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104938187</v>
      </c>
      <c r="BH12" s="626"/>
      <c r="BI12" s="626"/>
      <c r="BJ12" s="626"/>
      <c r="BK12" s="626"/>
      <c r="BL12" s="626"/>
      <c r="BM12" s="626"/>
      <c r="BN12" s="627"/>
      <c r="BO12" s="685">
        <v>36</v>
      </c>
      <c r="BP12" s="685"/>
      <c r="BQ12" s="685"/>
      <c r="BR12" s="685"/>
      <c r="BS12" s="631" t="s">
        <v>128</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40809281</v>
      </c>
      <c r="CS12" s="626"/>
      <c r="CT12" s="626"/>
      <c r="CU12" s="626"/>
      <c r="CV12" s="626"/>
      <c r="CW12" s="626"/>
      <c r="CX12" s="626"/>
      <c r="CY12" s="627"/>
      <c r="CZ12" s="685">
        <v>5.3</v>
      </c>
      <c r="DA12" s="685"/>
      <c r="DB12" s="685"/>
      <c r="DC12" s="685"/>
      <c r="DD12" s="631">
        <v>324193</v>
      </c>
      <c r="DE12" s="626"/>
      <c r="DF12" s="626"/>
      <c r="DG12" s="626"/>
      <c r="DH12" s="626"/>
      <c r="DI12" s="626"/>
      <c r="DJ12" s="626"/>
      <c r="DK12" s="626"/>
      <c r="DL12" s="626"/>
      <c r="DM12" s="626"/>
      <c r="DN12" s="626"/>
      <c r="DO12" s="626"/>
      <c r="DP12" s="627"/>
      <c r="DQ12" s="631">
        <v>5419721</v>
      </c>
      <c r="DR12" s="626"/>
      <c r="DS12" s="626"/>
      <c r="DT12" s="626"/>
      <c r="DU12" s="626"/>
      <c r="DV12" s="626"/>
      <c r="DW12" s="626"/>
      <c r="DX12" s="626"/>
      <c r="DY12" s="626"/>
      <c r="DZ12" s="626"/>
      <c r="EA12" s="626"/>
      <c r="EB12" s="626"/>
      <c r="EC12" s="666"/>
    </row>
    <row r="13" spans="2:143" ht="11.25" customHeight="1" x14ac:dyDescent="0.2">
      <c r="B13" s="620" t="s">
        <v>252</v>
      </c>
      <c r="C13" s="621"/>
      <c r="D13" s="621"/>
      <c r="E13" s="621"/>
      <c r="F13" s="621"/>
      <c r="G13" s="621"/>
      <c r="H13" s="621"/>
      <c r="I13" s="621"/>
      <c r="J13" s="621"/>
      <c r="K13" s="621"/>
      <c r="L13" s="621"/>
      <c r="M13" s="621"/>
      <c r="N13" s="621"/>
      <c r="O13" s="621"/>
      <c r="P13" s="621"/>
      <c r="Q13" s="622"/>
      <c r="R13" s="623">
        <v>28550</v>
      </c>
      <c r="S13" s="626"/>
      <c r="T13" s="626"/>
      <c r="U13" s="626"/>
      <c r="V13" s="626"/>
      <c r="W13" s="626"/>
      <c r="X13" s="626"/>
      <c r="Y13" s="627"/>
      <c r="Z13" s="685">
        <v>0</v>
      </c>
      <c r="AA13" s="685"/>
      <c r="AB13" s="685"/>
      <c r="AC13" s="685"/>
      <c r="AD13" s="686">
        <v>28550</v>
      </c>
      <c r="AE13" s="686"/>
      <c r="AF13" s="686"/>
      <c r="AG13" s="686"/>
      <c r="AH13" s="686"/>
      <c r="AI13" s="686"/>
      <c r="AJ13" s="686"/>
      <c r="AK13" s="686"/>
      <c r="AL13" s="628">
        <v>0</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104660176</v>
      </c>
      <c r="BH13" s="626"/>
      <c r="BI13" s="626"/>
      <c r="BJ13" s="626"/>
      <c r="BK13" s="626"/>
      <c r="BL13" s="626"/>
      <c r="BM13" s="626"/>
      <c r="BN13" s="627"/>
      <c r="BO13" s="685">
        <v>35.9</v>
      </c>
      <c r="BP13" s="685"/>
      <c r="BQ13" s="685"/>
      <c r="BR13" s="685"/>
      <c r="BS13" s="631" t="s">
        <v>245</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69865747</v>
      </c>
      <c r="CS13" s="626"/>
      <c r="CT13" s="626"/>
      <c r="CU13" s="626"/>
      <c r="CV13" s="626"/>
      <c r="CW13" s="626"/>
      <c r="CX13" s="626"/>
      <c r="CY13" s="627"/>
      <c r="CZ13" s="685">
        <v>9.1</v>
      </c>
      <c r="DA13" s="685"/>
      <c r="DB13" s="685"/>
      <c r="DC13" s="685"/>
      <c r="DD13" s="631">
        <v>27150730</v>
      </c>
      <c r="DE13" s="626"/>
      <c r="DF13" s="626"/>
      <c r="DG13" s="626"/>
      <c r="DH13" s="626"/>
      <c r="DI13" s="626"/>
      <c r="DJ13" s="626"/>
      <c r="DK13" s="626"/>
      <c r="DL13" s="626"/>
      <c r="DM13" s="626"/>
      <c r="DN13" s="626"/>
      <c r="DO13" s="626"/>
      <c r="DP13" s="627"/>
      <c r="DQ13" s="631">
        <v>43339772</v>
      </c>
      <c r="DR13" s="626"/>
      <c r="DS13" s="626"/>
      <c r="DT13" s="626"/>
      <c r="DU13" s="626"/>
      <c r="DV13" s="626"/>
      <c r="DW13" s="626"/>
      <c r="DX13" s="626"/>
      <c r="DY13" s="626"/>
      <c r="DZ13" s="626"/>
      <c r="EA13" s="626"/>
      <c r="EB13" s="626"/>
      <c r="EC13" s="666"/>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245</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128</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1778108</v>
      </c>
      <c r="BH14" s="626"/>
      <c r="BI14" s="626"/>
      <c r="BJ14" s="626"/>
      <c r="BK14" s="626"/>
      <c r="BL14" s="626"/>
      <c r="BM14" s="626"/>
      <c r="BN14" s="627"/>
      <c r="BO14" s="685">
        <v>0.6</v>
      </c>
      <c r="BP14" s="685"/>
      <c r="BQ14" s="685"/>
      <c r="BR14" s="685"/>
      <c r="BS14" s="631" t="s">
        <v>245</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20477674</v>
      </c>
      <c r="CS14" s="626"/>
      <c r="CT14" s="626"/>
      <c r="CU14" s="626"/>
      <c r="CV14" s="626"/>
      <c r="CW14" s="626"/>
      <c r="CX14" s="626"/>
      <c r="CY14" s="627"/>
      <c r="CZ14" s="685">
        <v>2.7</v>
      </c>
      <c r="DA14" s="685"/>
      <c r="DB14" s="685"/>
      <c r="DC14" s="685"/>
      <c r="DD14" s="631">
        <v>1973474</v>
      </c>
      <c r="DE14" s="626"/>
      <c r="DF14" s="626"/>
      <c r="DG14" s="626"/>
      <c r="DH14" s="626"/>
      <c r="DI14" s="626"/>
      <c r="DJ14" s="626"/>
      <c r="DK14" s="626"/>
      <c r="DL14" s="626"/>
      <c r="DM14" s="626"/>
      <c r="DN14" s="626"/>
      <c r="DO14" s="626"/>
      <c r="DP14" s="627"/>
      <c r="DQ14" s="631">
        <v>18446211</v>
      </c>
      <c r="DR14" s="626"/>
      <c r="DS14" s="626"/>
      <c r="DT14" s="626"/>
      <c r="DU14" s="626"/>
      <c r="DV14" s="626"/>
      <c r="DW14" s="626"/>
      <c r="DX14" s="626"/>
      <c r="DY14" s="626"/>
      <c r="DZ14" s="626"/>
      <c r="EA14" s="626"/>
      <c r="EB14" s="626"/>
      <c r="EC14" s="666"/>
    </row>
    <row r="15" spans="2:143" ht="11.25" customHeight="1" x14ac:dyDescent="0.2">
      <c r="B15" s="620" t="s">
        <v>258</v>
      </c>
      <c r="C15" s="621"/>
      <c r="D15" s="621"/>
      <c r="E15" s="621"/>
      <c r="F15" s="621"/>
      <c r="G15" s="621"/>
      <c r="H15" s="621"/>
      <c r="I15" s="621"/>
      <c r="J15" s="621"/>
      <c r="K15" s="621"/>
      <c r="L15" s="621"/>
      <c r="M15" s="621"/>
      <c r="N15" s="621"/>
      <c r="O15" s="621"/>
      <c r="P15" s="621"/>
      <c r="Q15" s="622"/>
      <c r="R15" s="623">
        <v>1476167</v>
      </c>
      <c r="S15" s="626"/>
      <c r="T15" s="626"/>
      <c r="U15" s="626"/>
      <c r="V15" s="626"/>
      <c r="W15" s="626"/>
      <c r="X15" s="626"/>
      <c r="Y15" s="627"/>
      <c r="Z15" s="685">
        <v>0.2</v>
      </c>
      <c r="AA15" s="685"/>
      <c r="AB15" s="685"/>
      <c r="AC15" s="685"/>
      <c r="AD15" s="686">
        <v>1476167</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9094457</v>
      </c>
      <c r="BH15" s="626"/>
      <c r="BI15" s="626"/>
      <c r="BJ15" s="626"/>
      <c r="BK15" s="626"/>
      <c r="BL15" s="626"/>
      <c r="BM15" s="626"/>
      <c r="BN15" s="627"/>
      <c r="BO15" s="685">
        <v>3.1</v>
      </c>
      <c r="BP15" s="685"/>
      <c r="BQ15" s="685"/>
      <c r="BR15" s="685"/>
      <c r="BS15" s="631" t="s">
        <v>245</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127886635</v>
      </c>
      <c r="CS15" s="626"/>
      <c r="CT15" s="626"/>
      <c r="CU15" s="626"/>
      <c r="CV15" s="626"/>
      <c r="CW15" s="626"/>
      <c r="CX15" s="626"/>
      <c r="CY15" s="627"/>
      <c r="CZ15" s="685">
        <v>16.7</v>
      </c>
      <c r="DA15" s="685"/>
      <c r="DB15" s="685"/>
      <c r="DC15" s="685"/>
      <c r="DD15" s="631">
        <v>21863125</v>
      </c>
      <c r="DE15" s="626"/>
      <c r="DF15" s="626"/>
      <c r="DG15" s="626"/>
      <c r="DH15" s="626"/>
      <c r="DI15" s="626"/>
      <c r="DJ15" s="626"/>
      <c r="DK15" s="626"/>
      <c r="DL15" s="626"/>
      <c r="DM15" s="626"/>
      <c r="DN15" s="626"/>
      <c r="DO15" s="626"/>
      <c r="DP15" s="627"/>
      <c r="DQ15" s="631">
        <v>90176065</v>
      </c>
      <c r="DR15" s="626"/>
      <c r="DS15" s="626"/>
      <c r="DT15" s="626"/>
      <c r="DU15" s="626"/>
      <c r="DV15" s="626"/>
      <c r="DW15" s="626"/>
      <c r="DX15" s="626"/>
      <c r="DY15" s="626"/>
      <c r="DZ15" s="626"/>
      <c r="EA15" s="626"/>
      <c r="EB15" s="626"/>
      <c r="EC15" s="666"/>
    </row>
    <row r="16" spans="2:143" ht="11.25" customHeight="1" x14ac:dyDescent="0.2">
      <c r="B16" s="620" t="s">
        <v>261</v>
      </c>
      <c r="C16" s="621"/>
      <c r="D16" s="621"/>
      <c r="E16" s="621"/>
      <c r="F16" s="621"/>
      <c r="G16" s="621"/>
      <c r="H16" s="621"/>
      <c r="I16" s="621"/>
      <c r="J16" s="621"/>
      <c r="K16" s="621"/>
      <c r="L16" s="621"/>
      <c r="M16" s="621"/>
      <c r="N16" s="621"/>
      <c r="O16" s="621"/>
      <c r="P16" s="621"/>
      <c r="Q16" s="622"/>
      <c r="R16" s="623">
        <v>4190660</v>
      </c>
      <c r="S16" s="626"/>
      <c r="T16" s="626"/>
      <c r="U16" s="626"/>
      <c r="V16" s="626"/>
      <c r="W16" s="626"/>
      <c r="X16" s="626"/>
      <c r="Y16" s="627"/>
      <c r="Z16" s="685">
        <v>0.5</v>
      </c>
      <c r="AA16" s="685"/>
      <c r="AB16" s="685"/>
      <c r="AC16" s="685"/>
      <c r="AD16" s="686">
        <v>4190660</v>
      </c>
      <c r="AE16" s="686"/>
      <c r="AF16" s="686"/>
      <c r="AG16" s="686"/>
      <c r="AH16" s="686"/>
      <c r="AI16" s="686"/>
      <c r="AJ16" s="686"/>
      <c r="AK16" s="686"/>
      <c r="AL16" s="628">
        <v>1.1000000000000001</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128</v>
      </c>
      <c r="BP16" s="685"/>
      <c r="BQ16" s="685"/>
      <c r="BR16" s="685"/>
      <c r="BS16" s="631" t="s">
        <v>128</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1751498</v>
      </c>
      <c r="CS16" s="626"/>
      <c r="CT16" s="626"/>
      <c r="CU16" s="626"/>
      <c r="CV16" s="626"/>
      <c r="CW16" s="626"/>
      <c r="CX16" s="626"/>
      <c r="CY16" s="627"/>
      <c r="CZ16" s="685">
        <v>0.2</v>
      </c>
      <c r="DA16" s="685"/>
      <c r="DB16" s="685"/>
      <c r="DC16" s="685"/>
      <c r="DD16" s="631" t="s">
        <v>128</v>
      </c>
      <c r="DE16" s="626"/>
      <c r="DF16" s="626"/>
      <c r="DG16" s="626"/>
      <c r="DH16" s="626"/>
      <c r="DI16" s="626"/>
      <c r="DJ16" s="626"/>
      <c r="DK16" s="626"/>
      <c r="DL16" s="626"/>
      <c r="DM16" s="626"/>
      <c r="DN16" s="626"/>
      <c r="DO16" s="626"/>
      <c r="DP16" s="627"/>
      <c r="DQ16" s="631">
        <v>310155</v>
      </c>
      <c r="DR16" s="626"/>
      <c r="DS16" s="626"/>
      <c r="DT16" s="626"/>
      <c r="DU16" s="626"/>
      <c r="DV16" s="626"/>
      <c r="DW16" s="626"/>
      <c r="DX16" s="626"/>
      <c r="DY16" s="626"/>
      <c r="DZ16" s="626"/>
      <c r="EA16" s="626"/>
      <c r="EB16" s="626"/>
      <c r="EC16" s="666"/>
    </row>
    <row r="17" spans="2:133" ht="11.25" customHeight="1" x14ac:dyDescent="0.2">
      <c r="B17" s="620" t="s">
        <v>264</v>
      </c>
      <c r="C17" s="621"/>
      <c r="D17" s="621"/>
      <c r="E17" s="621"/>
      <c r="F17" s="621"/>
      <c r="G17" s="621"/>
      <c r="H17" s="621"/>
      <c r="I17" s="621"/>
      <c r="J17" s="621"/>
      <c r="K17" s="621"/>
      <c r="L17" s="621"/>
      <c r="M17" s="621"/>
      <c r="N17" s="621"/>
      <c r="O17" s="621"/>
      <c r="P17" s="621"/>
      <c r="Q17" s="622"/>
      <c r="R17" s="623">
        <v>1126946</v>
      </c>
      <c r="S17" s="626"/>
      <c r="T17" s="626"/>
      <c r="U17" s="626"/>
      <c r="V17" s="626"/>
      <c r="W17" s="626"/>
      <c r="X17" s="626"/>
      <c r="Y17" s="627"/>
      <c r="Z17" s="685">
        <v>0.1</v>
      </c>
      <c r="AA17" s="685"/>
      <c r="AB17" s="685"/>
      <c r="AC17" s="685"/>
      <c r="AD17" s="686">
        <v>1126946</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245</v>
      </c>
      <c r="BH17" s="626"/>
      <c r="BI17" s="626"/>
      <c r="BJ17" s="626"/>
      <c r="BK17" s="626"/>
      <c r="BL17" s="626"/>
      <c r="BM17" s="626"/>
      <c r="BN17" s="627"/>
      <c r="BO17" s="685" t="s">
        <v>245</v>
      </c>
      <c r="BP17" s="685"/>
      <c r="BQ17" s="685"/>
      <c r="BR17" s="685"/>
      <c r="BS17" s="631" t="s">
        <v>128</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83201033</v>
      </c>
      <c r="CS17" s="626"/>
      <c r="CT17" s="626"/>
      <c r="CU17" s="626"/>
      <c r="CV17" s="626"/>
      <c r="CW17" s="626"/>
      <c r="CX17" s="626"/>
      <c r="CY17" s="627"/>
      <c r="CZ17" s="685">
        <v>10.9</v>
      </c>
      <c r="DA17" s="685"/>
      <c r="DB17" s="685"/>
      <c r="DC17" s="685"/>
      <c r="DD17" s="631" t="s">
        <v>128</v>
      </c>
      <c r="DE17" s="626"/>
      <c r="DF17" s="626"/>
      <c r="DG17" s="626"/>
      <c r="DH17" s="626"/>
      <c r="DI17" s="626"/>
      <c r="DJ17" s="626"/>
      <c r="DK17" s="626"/>
      <c r="DL17" s="626"/>
      <c r="DM17" s="626"/>
      <c r="DN17" s="626"/>
      <c r="DO17" s="626"/>
      <c r="DP17" s="627"/>
      <c r="DQ17" s="631">
        <v>79392083</v>
      </c>
      <c r="DR17" s="626"/>
      <c r="DS17" s="626"/>
      <c r="DT17" s="626"/>
      <c r="DU17" s="626"/>
      <c r="DV17" s="626"/>
      <c r="DW17" s="626"/>
      <c r="DX17" s="626"/>
      <c r="DY17" s="626"/>
      <c r="DZ17" s="626"/>
      <c r="EA17" s="626"/>
      <c r="EB17" s="626"/>
      <c r="EC17" s="666"/>
    </row>
    <row r="18" spans="2:133" ht="11.25" customHeight="1" x14ac:dyDescent="0.2">
      <c r="B18" s="620" t="s">
        <v>267</v>
      </c>
      <c r="C18" s="621"/>
      <c r="D18" s="621"/>
      <c r="E18" s="621"/>
      <c r="F18" s="621"/>
      <c r="G18" s="621"/>
      <c r="H18" s="621"/>
      <c r="I18" s="621"/>
      <c r="J18" s="621"/>
      <c r="K18" s="621"/>
      <c r="L18" s="621"/>
      <c r="M18" s="621"/>
      <c r="N18" s="621"/>
      <c r="O18" s="621"/>
      <c r="P18" s="621"/>
      <c r="Q18" s="622"/>
      <c r="R18" s="623">
        <v>61400657</v>
      </c>
      <c r="S18" s="626"/>
      <c r="T18" s="626"/>
      <c r="U18" s="626"/>
      <c r="V18" s="626"/>
      <c r="W18" s="626"/>
      <c r="X18" s="626"/>
      <c r="Y18" s="627"/>
      <c r="Z18" s="685">
        <v>8</v>
      </c>
      <c r="AA18" s="685"/>
      <c r="AB18" s="685"/>
      <c r="AC18" s="685"/>
      <c r="AD18" s="686">
        <v>58675332</v>
      </c>
      <c r="AE18" s="686"/>
      <c r="AF18" s="686"/>
      <c r="AG18" s="686"/>
      <c r="AH18" s="686"/>
      <c r="AI18" s="686"/>
      <c r="AJ18" s="686"/>
      <c r="AK18" s="686"/>
      <c r="AL18" s="628">
        <v>15.7</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4691266</v>
      </c>
      <c r="CS18" s="626"/>
      <c r="CT18" s="626"/>
      <c r="CU18" s="626"/>
      <c r="CV18" s="626"/>
      <c r="CW18" s="626"/>
      <c r="CX18" s="626"/>
      <c r="CY18" s="627"/>
      <c r="CZ18" s="685">
        <v>0.6</v>
      </c>
      <c r="DA18" s="685"/>
      <c r="DB18" s="685"/>
      <c r="DC18" s="685"/>
      <c r="DD18" s="631" t="s">
        <v>232</v>
      </c>
      <c r="DE18" s="626"/>
      <c r="DF18" s="626"/>
      <c r="DG18" s="626"/>
      <c r="DH18" s="626"/>
      <c r="DI18" s="626"/>
      <c r="DJ18" s="626"/>
      <c r="DK18" s="626"/>
      <c r="DL18" s="626"/>
      <c r="DM18" s="626"/>
      <c r="DN18" s="626"/>
      <c r="DO18" s="626"/>
      <c r="DP18" s="627"/>
      <c r="DQ18" s="631">
        <v>2349266</v>
      </c>
      <c r="DR18" s="626"/>
      <c r="DS18" s="626"/>
      <c r="DT18" s="626"/>
      <c r="DU18" s="626"/>
      <c r="DV18" s="626"/>
      <c r="DW18" s="626"/>
      <c r="DX18" s="626"/>
      <c r="DY18" s="626"/>
      <c r="DZ18" s="626"/>
      <c r="EA18" s="626"/>
      <c r="EB18" s="626"/>
      <c r="EC18" s="666"/>
    </row>
    <row r="19" spans="2:133" ht="11.25" customHeight="1" x14ac:dyDescent="0.2">
      <c r="B19" s="620" t="s">
        <v>270</v>
      </c>
      <c r="C19" s="621"/>
      <c r="D19" s="621"/>
      <c r="E19" s="621"/>
      <c r="F19" s="621"/>
      <c r="G19" s="621"/>
      <c r="H19" s="621"/>
      <c r="I19" s="621"/>
      <c r="J19" s="621"/>
      <c r="K19" s="621"/>
      <c r="L19" s="621"/>
      <c r="M19" s="621"/>
      <c r="N19" s="621"/>
      <c r="O19" s="621"/>
      <c r="P19" s="621"/>
      <c r="Q19" s="622"/>
      <c r="R19" s="623">
        <v>58675332</v>
      </c>
      <c r="S19" s="626"/>
      <c r="T19" s="626"/>
      <c r="U19" s="626"/>
      <c r="V19" s="626"/>
      <c r="W19" s="626"/>
      <c r="X19" s="626"/>
      <c r="Y19" s="627"/>
      <c r="Z19" s="685">
        <v>7.6</v>
      </c>
      <c r="AA19" s="685"/>
      <c r="AB19" s="685"/>
      <c r="AC19" s="685"/>
      <c r="AD19" s="686">
        <v>58675332</v>
      </c>
      <c r="AE19" s="686"/>
      <c r="AF19" s="686"/>
      <c r="AG19" s="686"/>
      <c r="AH19" s="686"/>
      <c r="AI19" s="686"/>
      <c r="AJ19" s="686"/>
      <c r="AK19" s="686"/>
      <c r="AL19" s="628">
        <v>15.7</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32346470</v>
      </c>
      <c r="BH19" s="626"/>
      <c r="BI19" s="626"/>
      <c r="BJ19" s="626"/>
      <c r="BK19" s="626"/>
      <c r="BL19" s="626"/>
      <c r="BM19" s="626"/>
      <c r="BN19" s="627"/>
      <c r="BO19" s="685">
        <v>11.1</v>
      </c>
      <c r="BP19" s="685"/>
      <c r="BQ19" s="685"/>
      <c r="BR19" s="685"/>
      <c r="BS19" s="631" t="s">
        <v>232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245</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232</v>
      </c>
      <c r="DR19" s="626"/>
      <c r="DS19" s="626"/>
      <c r="DT19" s="626"/>
      <c r="DU19" s="626"/>
      <c r="DV19" s="626"/>
      <c r="DW19" s="626"/>
      <c r="DX19" s="626"/>
      <c r="DY19" s="626"/>
      <c r="DZ19" s="626"/>
      <c r="EA19" s="626"/>
      <c r="EB19" s="626"/>
      <c r="EC19" s="666"/>
    </row>
    <row r="20" spans="2:133" ht="11.25" customHeight="1" x14ac:dyDescent="0.2">
      <c r="B20" s="620" t="s">
        <v>273</v>
      </c>
      <c r="C20" s="621"/>
      <c r="D20" s="621"/>
      <c r="E20" s="621"/>
      <c r="F20" s="621"/>
      <c r="G20" s="621"/>
      <c r="H20" s="621"/>
      <c r="I20" s="621"/>
      <c r="J20" s="621"/>
      <c r="K20" s="621"/>
      <c r="L20" s="621"/>
      <c r="M20" s="621"/>
      <c r="N20" s="621"/>
      <c r="O20" s="621"/>
      <c r="P20" s="621"/>
      <c r="Q20" s="622"/>
      <c r="R20" s="623">
        <v>2725165</v>
      </c>
      <c r="S20" s="626"/>
      <c r="T20" s="626"/>
      <c r="U20" s="626"/>
      <c r="V20" s="626"/>
      <c r="W20" s="626"/>
      <c r="X20" s="626"/>
      <c r="Y20" s="627"/>
      <c r="Z20" s="685">
        <v>0.4</v>
      </c>
      <c r="AA20" s="685"/>
      <c r="AB20" s="685"/>
      <c r="AC20" s="685"/>
      <c r="AD20" s="686" t="s">
        <v>128</v>
      </c>
      <c r="AE20" s="686"/>
      <c r="AF20" s="686"/>
      <c r="AG20" s="686"/>
      <c r="AH20" s="686"/>
      <c r="AI20" s="686"/>
      <c r="AJ20" s="686"/>
      <c r="AK20" s="686"/>
      <c r="AL20" s="628" t="s">
        <v>245</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30808057</v>
      </c>
      <c r="BH20" s="626"/>
      <c r="BI20" s="626"/>
      <c r="BJ20" s="626"/>
      <c r="BK20" s="626"/>
      <c r="BL20" s="626"/>
      <c r="BM20" s="626"/>
      <c r="BN20" s="627"/>
      <c r="BO20" s="685">
        <v>10.6</v>
      </c>
      <c r="BP20" s="685"/>
      <c r="BQ20" s="685"/>
      <c r="BR20" s="685"/>
      <c r="BS20" s="631" t="s">
        <v>128</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765910124</v>
      </c>
      <c r="CS20" s="626"/>
      <c r="CT20" s="626"/>
      <c r="CU20" s="626"/>
      <c r="CV20" s="626"/>
      <c r="CW20" s="626"/>
      <c r="CX20" s="626"/>
      <c r="CY20" s="627"/>
      <c r="CZ20" s="685">
        <v>100</v>
      </c>
      <c r="DA20" s="685"/>
      <c r="DB20" s="685"/>
      <c r="DC20" s="685"/>
      <c r="DD20" s="631">
        <v>81292048</v>
      </c>
      <c r="DE20" s="626"/>
      <c r="DF20" s="626"/>
      <c r="DG20" s="626"/>
      <c r="DH20" s="626"/>
      <c r="DI20" s="626"/>
      <c r="DJ20" s="626"/>
      <c r="DK20" s="626"/>
      <c r="DL20" s="626"/>
      <c r="DM20" s="626"/>
      <c r="DN20" s="626"/>
      <c r="DO20" s="626"/>
      <c r="DP20" s="627"/>
      <c r="DQ20" s="631">
        <v>454020394</v>
      </c>
      <c r="DR20" s="626"/>
      <c r="DS20" s="626"/>
      <c r="DT20" s="626"/>
      <c r="DU20" s="626"/>
      <c r="DV20" s="626"/>
      <c r="DW20" s="626"/>
      <c r="DX20" s="626"/>
      <c r="DY20" s="626"/>
      <c r="DZ20" s="626"/>
      <c r="EA20" s="626"/>
      <c r="EB20" s="626"/>
      <c r="EC20" s="666"/>
    </row>
    <row r="21" spans="2:133" ht="11.25" customHeight="1" x14ac:dyDescent="0.2">
      <c r="B21" s="620" t="s">
        <v>276</v>
      </c>
      <c r="C21" s="621"/>
      <c r="D21" s="621"/>
      <c r="E21" s="621"/>
      <c r="F21" s="621"/>
      <c r="G21" s="621"/>
      <c r="H21" s="621"/>
      <c r="I21" s="621"/>
      <c r="J21" s="621"/>
      <c r="K21" s="621"/>
      <c r="L21" s="621"/>
      <c r="M21" s="621"/>
      <c r="N21" s="621"/>
      <c r="O21" s="621"/>
      <c r="P21" s="621"/>
      <c r="Q21" s="622"/>
      <c r="R21" s="623">
        <v>160</v>
      </c>
      <c r="S21" s="626"/>
      <c r="T21" s="626"/>
      <c r="U21" s="626"/>
      <c r="V21" s="626"/>
      <c r="W21" s="626"/>
      <c r="X21" s="626"/>
      <c r="Y21" s="627"/>
      <c r="Z21" s="685">
        <v>0</v>
      </c>
      <c r="AA21" s="685"/>
      <c r="AB21" s="685"/>
      <c r="AC21" s="685"/>
      <c r="AD21" s="686" t="s">
        <v>128</v>
      </c>
      <c r="AE21" s="686"/>
      <c r="AF21" s="686"/>
      <c r="AG21" s="686"/>
      <c r="AH21" s="686"/>
      <c r="AI21" s="686"/>
      <c r="AJ21" s="686"/>
      <c r="AK21" s="686"/>
      <c r="AL21" s="628" t="s">
        <v>232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101907</v>
      </c>
      <c r="BH21" s="626"/>
      <c r="BI21" s="626"/>
      <c r="BJ21" s="626"/>
      <c r="BK21" s="626"/>
      <c r="BL21" s="626"/>
      <c r="BM21" s="626"/>
      <c r="BN21" s="627"/>
      <c r="BO21" s="685">
        <v>0</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278</v>
      </c>
      <c r="C22" s="621"/>
      <c r="D22" s="621"/>
      <c r="E22" s="621"/>
      <c r="F22" s="621"/>
      <c r="G22" s="621"/>
      <c r="H22" s="621"/>
      <c r="I22" s="621"/>
      <c r="J22" s="621"/>
      <c r="K22" s="621"/>
      <c r="L22" s="621"/>
      <c r="M22" s="621"/>
      <c r="N22" s="621"/>
      <c r="O22" s="621"/>
      <c r="P22" s="621"/>
      <c r="Q22" s="622"/>
      <c r="R22" s="623">
        <v>397130142</v>
      </c>
      <c r="S22" s="626"/>
      <c r="T22" s="626"/>
      <c r="U22" s="626"/>
      <c r="V22" s="626"/>
      <c r="W22" s="626"/>
      <c r="X22" s="626"/>
      <c r="Y22" s="627"/>
      <c r="Z22" s="685">
        <v>51.6</v>
      </c>
      <c r="AA22" s="685"/>
      <c r="AB22" s="685"/>
      <c r="AC22" s="685"/>
      <c r="AD22" s="686">
        <v>367774813</v>
      </c>
      <c r="AE22" s="686"/>
      <c r="AF22" s="686"/>
      <c r="AG22" s="686"/>
      <c r="AH22" s="686"/>
      <c r="AI22" s="686"/>
      <c r="AJ22" s="686"/>
      <c r="AK22" s="686"/>
      <c r="AL22" s="628">
        <v>98.3</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v>7380009</v>
      </c>
      <c r="BH22" s="626"/>
      <c r="BI22" s="626"/>
      <c r="BJ22" s="626"/>
      <c r="BK22" s="626"/>
      <c r="BL22" s="626"/>
      <c r="BM22" s="626"/>
      <c r="BN22" s="627"/>
      <c r="BO22" s="685">
        <v>2.5</v>
      </c>
      <c r="BP22" s="685"/>
      <c r="BQ22" s="685"/>
      <c r="BR22" s="685"/>
      <c r="BS22" s="631" t="s">
        <v>128</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281</v>
      </c>
      <c r="C23" s="621"/>
      <c r="D23" s="621"/>
      <c r="E23" s="621"/>
      <c r="F23" s="621"/>
      <c r="G23" s="621"/>
      <c r="H23" s="621"/>
      <c r="I23" s="621"/>
      <c r="J23" s="621"/>
      <c r="K23" s="621"/>
      <c r="L23" s="621"/>
      <c r="M23" s="621"/>
      <c r="N23" s="621"/>
      <c r="O23" s="621"/>
      <c r="P23" s="621"/>
      <c r="Q23" s="622"/>
      <c r="R23" s="623">
        <v>343981</v>
      </c>
      <c r="S23" s="626"/>
      <c r="T23" s="626"/>
      <c r="U23" s="626"/>
      <c r="V23" s="626"/>
      <c r="W23" s="626"/>
      <c r="X23" s="626"/>
      <c r="Y23" s="627"/>
      <c r="Z23" s="685">
        <v>0</v>
      </c>
      <c r="AA23" s="685"/>
      <c r="AB23" s="685"/>
      <c r="AC23" s="685"/>
      <c r="AD23" s="686">
        <v>343981</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23326141</v>
      </c>
      <c r="BH23" s="626"/>
      <c r="BI23" s="626"/>
      <c r="BJ23" s="626"/>
      <c r="BK23" s="626"/>
      <c r="BL23" s="626"/>
      <c r="BM23" s="626"/>
      <c r="BN23" s="627"/>
      <c r="BO23" s="685">
        <v>8</v>
      </c>
      <c r="BP23" s="685"/>
      <c r="BQ23" s="685"/>
      <c r="BR23" s="685"/>
      <c r="BS23" s="631" t="s">
        <v>245</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0" t="s">
        <v>288</v>
      </c>
      <c r="C24" s="621"/>
      <c r="D24" s="621"/>
      <c r="E24" s="621"/>
      <c r="F24" s="621"/>
      <c r="G24" s="621"/>
      <c r="H24" s="621"/>
      <c r="I24" s="621"/>
      <c r="J24" s="621"/>
      <c r="K24" s="621"/>
      <c r="L24" s="621"/>
      <c r="M24" s="621"/>
      <c r="N24" s="621"/>
      <c r="O24" s="621"/>
      <c r="P24" s="621"/>
      <c r="Q24" s="622"/>
      <c r="R24" s="623">
        <v>7434700</v>
      </c>
      <c r="S24" s="626"/>
      <c r="T24" s="626"/>
      <c r="U24" s="626"/>
      <c r="V24" s="626"/>
      <c r="W24" s="626"/>
      <c r="X24" s="626"/>
      <c r="Y24" s="627"/>
      <c r="Z24" s="685">
        <v>1</v>
      </c>
      <c r="AA24" s="685"/>
      <c r="AB24" s="685"/>
      <c r="AC24" s="685"/>
      <c r="AD24" s="686" t="s">
        <v>245</v>
      </c>
      <c r="AE24" s="686"/>
      <c r="AF24" s="686"/>
      <c r="AG24" s="686"/>
      <c r="AH24" s="686"/>
      <c r="AI24" s="686"/>
      <c r="AJ24" s="686"/>
      <c r="AK24" s="686"/>
      <c r="AL24" s="628" t="s">
        <v>232</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232</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459970178</v>
      </c>
      <c r="CS24" s="689"/>
      <c r="CT24" s="689"/>
      <c r="CU24" s="689"/>
      <c r="CV24" s="689"/>
      <c r="CW24" s="689"/>
      <c r="CX24" s="689"/>
      <c r="CY24" s="735"/>
      <c r="CZ24" s="736">
        <v>60.1</v>
      </c>
      <c r="DA24" s="705"/>
      <c r="DB24" s="705"/>
      <c r="DC24" s="739"/>
      <c r="DD24" s="734">
        <v>295376879</v>
      </c>
      <c r="DE24" s="689"/>
      <c r="DF24" s="689"/>
      <c r="DG24" s="689"/>
      <c r="DH24" s="689"/>
      <c r="DI24" s="689"/>
      <c r="DJ24" s="689"/>
      <c r="DK24" s="735"/>
      <c r="DL24" s="734">
        <v>293379202</v>
      </c>
      <c r="DM24" s="689"/>
      <c r="DN24" s="689"/>
      <c r="DO24" s="689"/>
      <c r="DP24" s="689"/>
      <c r="DQ24" s="689"/>
      <c r="DR24" s="689"/>
      <c r="DS24" s="689"/>
      <c r="DT24" s="689"/>
      <c r="DU24" s="689"/>
      <c r="DV24" s="735"/>
      <c r="DW24" s="736">
        <v>70.3</v>
      </c>
      <c r="DX24" s="705"/>
      <c r="DY24" s="705"/>
      <c r="DZ24" s="705"/>
      <c r="EA24" s="705"/>
      <c r="EB24" s="705"/>
      <c r="EC24" s="737"/>
    </row>
    <row r="25" spans="2:133" ht="11.25" customHeight="1" x14ac:dyDescent="0.2">
      <c r="B25" s="620" t="s">
        <v>291</v>
      </c>
      <c r="C25" s="621"/>
      <c r="D25" s="621"/>
      <c r="E25" s="621"/>
      <c r="F25" s="621"/>
      <c r="G25" s="621"/>
      <c r="H25" s="621"/>
      <c r="I25" s="621"/>
      <c r="J25" s="621"/>
      <c r="K25" s="621"/>
      <c r="L25" s="621"/>
      <c r="M25" s="621"/>
      <c r="N25" s="621"/>
      <c r="O25" s="621"/>
      <c r="P25" s="621"/>
      <c r="Q25" s="622"/>
      <c r="R25" s="623">
        <v>13822169</v>
      </c>
      <c r="S25" s="626"/>
      <c r="T25" s="626"/>
      <c r="U25" s="626"/>
      <c r="V25" s="626"/>
      <c r="W25" s="626"/>
      <c r="X25" s="626"/>
      <c r="Y25" s="627"/>
      <c r="Z25" s="685">
        <v>1.8</v>
      </c>
      <c r="AA25" s="685"/>
      <c r="AB25" s="685"/>
      <c r="AC25" s="685"/>
      <c r="AD25" s="686">
        <v>3445788</v>
      </c>
      <c r="AE25" s="686"/>
      <c r="AF25" s="686"/>
      <c r="AG25" s="686"/>
      <c r="AH25" s="686"/>
      <c r="AI25" s="686"/>
      <c r="AJ25" s="686"/>
      <c r="AK25" s="686"/>
      <c r="AL25" s="628">
        <v>0.9</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v>1538413</v>
      </c>
      <c r="BH25" s="626"/>
      <c r="BI25" s="626"/>
      <c r="BJ25" s="626"/>
      <c r="BK25" s="626"/>
      <c r="BL25" s="626"/>
      <c r="BM25" s="626"/>
      <c r="BN25" s="627"/>
      <c r="BO25" s="685">
        <v>0.5</v>
      </c>
      <c r="BP25" s="685"/>
      <c r="BQ25" s="685"/>
      <c r="BR25" s="685"/>
      <c r="BS25" s="631" t="s">
        <v>245</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168554867</v>
      </c>
      <c r="CS25" s="624"/>
      <c r="CT25" s="624"/>
      <c r="CU25" s="624"/>
      <c r="CV25" s="624"/>
      <c r="CW25" s="624"/>
      <c r="CX25" s="624"/>
      <c r="CY25" s="625"/>
      <c r="CZ25" s="628">
        <v>22</v>
      </c>
      <c r="DA25" s="657"/>
      <c r="DB25" s="657"/>
      <c r="DC25" s="658"/>
      <c r="DD25" s="631">
        <v>150016427</v>
      </c>
      <c r="DE25" s="624"/>
      <c r="DF25" s="624"/>
      <c r="DG25" s="624"/>
      <c r="DH25" s="624"/>
      <c r="DI25" s="624"/>
      <c r="DJ25" s="624"/>
      <c r="DK25" s="625"/>
      <c r="DL25" s="631">
        <v>148055711</v>
      </c>
      <c r="DM25" s="624"/>
      <c r="DN25" s="624"/>
      <c r="DO25" s="624"/>
      <c r="DP25" s="624"/>
      <c r="DQ25" s="624"/>
      <c r="DR25" s="624"/>
      <c r="DS25" s="624"/>
      <c r="DT25" s="624"/>
      <c r="DU25" s="624"/>
      <c r="DV25" s="625"/>
      <c r="DW25" s="628">
        <v>35.5</v>
      </c>
      <c r="DX25" s="657"/>
      <c r="DY25" s="657"/>
      <c r="DZ25" s="657"/>
      <c r="EA25" s="657"/>
      <c r="EB25" s="657"/>
      <c r="EC25" s="659"/>
    </row>
    <row r="26" spans="2:133" ht="11.25" customHeight="1" x14ac:dyDescent="0.2">
      <c r="B26" s="620" t="s">
        <v>294</v>
      </c>
      <c r="C26" s="621"/>
      <c r="D26" s="621"/>
      <c r="E26" s="621"/>
      <c r="F26" s="621"/>
      <c r="G26" s="621"/>
      <c r="H26" s="621"/>
      <c r="I26" s="621"/>
      <c r="J26" s="621"/>
      <c r="K26" s="621"/>
      <c r="L26" s="621"/>
      <c r="M26" s="621"/>
      <c r="N26" s="621"/>
      <c r="O26" s="621"/>
      <c r="P26" s="621"/>
      <c r="Q26" s="622"/>
      <c r="R26" s="623">
        <v>5334458</v>
      </c>
      <c r="S26" s="626"/>
      <c r="T26" s="626"/>
      <c r="U26" s="626"/>
      <c r="V26" s="626"/>
      <c r="W26" s="626"/>
      <c r="X26" s="626"/>
      <c r="Y26" s="627"/>
      <c r="Z26" s="685">
        <v>0.7</v>
      </c>
      <c r="AA26" s="685"/>
      <c r="AB26" s="685"/>
      <c r="AC26" s="685"/>
      <c r="AD26" s="686" t="s">
        <v>245</v>
      </c>
      <c r="AE26" s="686"/>
      <c r="AF26" s="686"/>
      <c r="AG26" s="686"/>
      <c r="AH26" s="686"/>
      <c r="AI26" s="686"/>
      <c r="AJ26" s="686"/>
      <c r="AK26" s="686"/>
      <c r="AL26" s="628" t="s">
        <v>128</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245</v>
      </c>
      <c r="BH26" s="626"/>
      <c r="BI26" s="626"/>
      <c r="BJ26" s="626"/>
      <c r="BK26" s="626"/>
      <c r="BL26" s="626"/>
      <c r="BM26" s="626"/>
      <c r="BN26" s="627"/>
      <c r="BO26" s="685" t="s">
        <v>232</v>
      </c>
      <c r="BP26" s="685"/>
      <c r="BQ26" s="685"/>
      <c r="BR26" s="685"/>
      <c r="BS26" s="631" t="s">
        <v>128</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118521712</v>
      </c>
      <c r="CS26" s="626"/>
      <c r="CT26" s="626"/>
      <c r="CU26" s="626"/>
      <c r="CV26" s="626"/>
      <c r="CW26" s="626"/>
      <c r="CX26" s="626"/>
      <c r="CY26" s="627"/>
      <c r="CZ26" s="628">
        <v>15.5</v>
      </c>
      <c r="DA26" s="657"/>
      <c r="DB26" s="657"/>
      <c r="DC26" s="658"/>
      <c r="DD26" s="631">
        <v>104909304</v>
      </c>
      <c r="DE26" s="626"/>
      <c r="DF26" s="626"/>
      <c r="DG26" s="626"/>
      <c r="DH26" s="626"/>
      <c r="DI26" s="626"/>
      <c r="DJ26" s="626"/>
      <c r="DK26" s="627"/>
      <c r="DL26" s="631" t="s">
        <v>245</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2">
      <c r="B27" s="620" t="s">
        <v>297</v>
      </c>
      <c r="C27" s="621"/>
      <c r="D27" s="621"/>
      <c r="E27" s="621"/>
      <c r="F27" s="621"/>
      <c r="G27" s="621"/>
      <c r="H27" s="621"/>
      <c r="I27" s="621"/>
      <c r="J27" s="621"/>
      <c r="K27" s="621"/>
      <c r="L27" s="621"/>
      <c r="M27" s="621"/>
      <c r="N27" s="621"/>
      <c r="O27" s="621"/>
      <c r="P27" s="621"/>
      <c r="Q27" s="622"/>
      <c r="R27" s="623">
        <v>146426902</v>
      </c>
      <c r="S27" s="626"/>
      <c r="T27" s="626"/>
      <c r="U27" s="626"/>
      <c r="V27" s="626"/>
      <c r="W27" s="626"/>
      <c r="X27" s="626"/>
      <c r="Y27" s="627"/>
      <c r="Z27" s="685">
        <v>19</v>
      </c>
      <c r="AA27" s="685"/>
      <c r="AB27" s="685"/>
      <c r="AC27" s="685"/>
      <c r="AD27" s="686" t="s">
        <v>232</v>
      </c>
      <c r="AE27" s="686"/>
      <c r="AF27" s="686"/>
      <c r="AG27" s="686"/>
      <c r="AH27" s="686"/>
      <c r="AI27" s="686"/>
      <c r="AJ27" s="686"/>
      <c r="AK27" s="686"/>
      <c r="AL27" s="628" t="s">
        <v>128</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291702131</v>
      </c>
      <c r="BH27" s="626"/>
      <c r="BI27" s="626"/>
      <c r="BJ27" s="626"/>
      <c r="BK27" s="626"/>
      <c r="BL27" s="626"/>
      <c r="BM27" s="626"/>
      <c r="BN27" s="627"/>
      <c r="BO27" s="685">
        <v>100</v>
      </c>
      <c r="BP27" s="685"/>
      <c r="BQ27" s="685"/>
      <c r="BR27" s="685"/>
      <c r="BS27" s="631">
        <v>4965987</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208835461</v>
      </c>
      <c r="CS27" s="624"/>
      <c r="CT27" s="624"/>
      <c r="CU27" s="624"/>
      <c r="CV27" s="624"/>
      <c r="CW27" s="624"/>
      <c r="CX27" s="624"/>
      <c r="CY27" s="625"/>
      <c r="CZ27" s="628">
        <v>27.3</v>
      </c>
      <c r="DA27" s="657"/>
      <c r="DB27" s="657"/>
      <c r="DC27" s="658"/>
      <c r="DD27" s="631">
        <v>66589552</v>
      </c>
      <c r="DE27" s="624"/>
      <c r="DF27" s="624"/>
      <c r="DG27" s="624"/>
      <c r="DH27" s="624"/>
      <c r="DI27" s="624"/>
      <c r="DJ27" s="624"/>
      <c r="DK27" s="625"/>
      <c r="DL27" s="631">
        <v>66552591</v>
      </c>
      <c r="DM27" s="624"/>
      <c r="DN27" s="624"/>
      <c r="DO27" s="624"/>
      <c r="DP27" s="624"/>
      <c r="DQ27" s="624"/>
      <c r="DR27" s="624"/>
      <c r="DS27" s="624"/>
      <c r="DT27" s="624"/>
      <c r="DU27" s="624"/>
      <c r="DV27" s="625"/>
      <c r="DW27" s="628">
        <v>15.9</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232</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82579850</v>
      </c>
      <c r="CS28" s="626"/>
      <c r="CT28" s="626"/>
      <c r="CU28" s="626"/>
      <c r="CV28" s="626"/>
      <c r="CW28" s="626"/>
      <c r="CX28" s="626"/>
      <c r="CY28" s="627"/>
      <c r="CZ28" s="628">
        <v>10.8</v>
      </c>
      <c r="DA28" s="657"/>
      <c r="DB28" s="657"/>
      <c r="DC28" s="658"/>
      <c r="DD28" s="631">
        <v>78770900</v>
      </c>
      <c r="DE28" s="626"/>
      <c r="DF28" s="626"/>
      <c r="DG28" s="626"/>
      <c r="DH28" s="626"/>
      <c r="DI28" s="626"/>
      <c r="DJ28" s="626"/>
      <c r="DK28" s="627"/>
      <c r="DL28" s="631">
        <v>78770900</v>
      </c>
      <c r="DM28" s="626"/>
      <c r="DN28" s="626"/>
      <c r="DO28" s="626"/>
      <c r="DP28" s="626"/>
      <c r="DQ28" s="626"/>
      <c r="DR28" s="626"/>
      <c r="DS28" s="626"/>
      <c r="DT28" s="626"/>
      <c r="DU28" s="626"/>
      <c r="DV28" s="627"/>
      <c r="DW28" s="628">
        <v>18.899999999999999</v>
      </c>
      <c r="DX28" s="657"/>
      <c r="DY28" s="657"/>
      <c r="DZ28" s="657"/>
      <c r="EA28" s="657"/>
      <c r="EB28" s="657"/>
      <c r="EC28" s="659"/>
    </row>
    <row r="29" spans="2:133" ht="11.25" customHeight="1" x14ac:dyDescent="0.2">
      <c r="B29" s="620" t="s">
        <v>302</v>
      </c>
      <c r="C29" s="621"/>
      <c r="D29" s="621"/>
      <c r="E29" s="621"/>
      <c r="F29" s="621"/>
      <c r="G29" s="621"/>
      <c r="H29" s="621"/>
      <c r="I29" s="621"/>
      <c r="J29" s="621"/>
      <c r="K29" s="621"/>
      <c r="L29" s="621"/>
      <c r="M29" s="621"/>
      <c r="N29" s="621"/>
      <c r="O29" s="621"/>
      <c r="P29" s="621"/>
      <c r="Q29" s="622"/>
      <c r="R29" s="623">
        <v>37267291</v>
      </c>
      <c r="S29" s="626"/>
      <c r="T29" s="626"/>
      <c r="U29" s="626"/>
      <c r="V29" s="626"/>
      <c r="W29" s="626"/>
      <c r="X29" s="626"/>
      <c r="Y29" s="627"/>
      <c r="Z29" s="685">
        <v>4.8</v>
      </c>
      <c r="AA29" s="685"/>
      <c r="AB29" s="685"/>
      <c r="AC29" s="685"/>
      <c r="AD29" s="686" t="s">
        <v>245</v>
      </c>
      <c r="AE29" s="686"/>
      <c r="AF29" s="686"/>
      <c r="AG29" s="686"/>
      <c r="AH29" s="686"/>
      <c r="AI29" s="686"/>
      <c r="AJ29" s="686"/>
      <c r="AK29" s="686"/>
      <c r="AL29" s="628" t="s">
        <v>128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82578890</v>
      </c>
      <c r="CS29" s="624"/>
      <c r="CT29" s="624"/>
      <c r="CU29" s="624"/>
      <c r="CV29" s="624"/>
      <c r="CW29" s="624"/>
      <c r="CX29" s="624"/>
      <c r="CY29" s="625"/>
      <c r="CZ29" s="628">
        <v>10.8</v>
      </c>
      <c r="DA29" s="657"/>
      <c r="DB29" s="657"/>
      <c r="DC29" s="658"/>
      <c r="DD29" s="631">
        <v>78769940</v>
      </c>
      <c r="DE29" s="624"/>
      <c r="DF29" s="624"/>
      <c r="DG29" s="624"/>
      <c r="DH29" s="624"/>
      <c r="DI29" s="624"/>
      <c r="DJ29" s="624"/>
      <c r="DK29" s="625"/>
      <c r="DL29" s="631">
        <v>78769940</v>
      </c>
      <c r="DM29" s="624"/>
      <c r="DN29" s="624"/>
      <c r="DO29" s="624"/>
      <c r="DP29" s="624"/>
      <c r="DQ29" s="624"/>
      <c r="DR29" s="624"/>
      <c r="DS29" s="624"/>
      <c r="DT29" s="624"/>
      <c r="DU29" s="624"/>
      <c r="DV29" s="625"/>
      <c r="DW29" s="628">
        <v>18.899999999999999</v>
      </c>
      <c r="DX29" s="657"/>
      <c r="DY29" s="657"/>
      <c r="DZ29" s="657"/>
      <c r="EA29" s="657"/>
      <c r="EB29" s="657"/>
      <c r="EC29" s="659"/>
    </row>
    <row r="30" spans="2:133" ht="11.25" customHeight="1" x14ac:dyDescent="0.2">
      <c r="B30" s="620" t="s">
        <v>307</v>
      </c>
      <c r="C30" s="621"/>
      <c r="D30" s="621"/>
      <c r="E30" s="621"/>
      <c r="F30" s="621"/>
      <c r="G30" s="621"/>
      <c r="H30" s="621"/>
      <c r="I30" s="621"/>
      <c r="J30" s="621"/>
      <c r="K30" s="621"/>
      <c r="L30" s="621"/>
      <c r="M30" s="621"/>
      <c r="N30" s="621"/>
      <c r="O30" s="621"/>
      <c r="P30" s="621"/>
      <c r="Q30" s="622"/>
      <c r="R30" s="623">
        <v>7018537</v>
      </c>
      <c r="S30" s="626"/>
      <c r="T30" s="626"/>
      <c r="U30" s="626"/>
      <c r="V30" s="626"/>
      <c r="W30" s="626"/>
      <c r="X30" s="626"/>
      <c r="Y30" s="627"/>
      <c r="Z30" s="685">
        <v>0.9</v>
      </c>
      <c r="AA30" s="685"/>
      <c r="AB30" s="685"/>
      <c r="AC30" s="685"/>
      <c r="AD30" s="686">
        <v>2253002</v>
      </c>
      <c r="AE30" s="686"/>
      <c r="AF30" s="686"/>
      <c r="AG30" s="686"/>
      <c r="AH30" s="686"/>
      <c r="AI30" s="686"/>
      <c r="AJ30" s="686"/>
      <c r="AK30" s="686"/>
      <c r="AL30" s="628">
        <v>0.6</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99.6</v>
      </c>
      <c r="BH30" s="704"/>
      <c r="BI30" s="704"/>
      <c r="BJ30" s="704"/>
      <c r="BK30" s="704"/>
      <c r="BL30" s="704"/>
      <c r="BM30" s="705">
        <v>99</v>
      </c>
      <c r="BN30" s="704"/>
      <c r="BO30" s="704"/>
      <c r="BP30" s="704"/>
      <c r="BQ30" s="706"/>
      <c r="BR30" s="703">
        <v>99.5</v>
      </c>
      <c r="BS30" s="704"/>
      <c r="BT30" s="704"/>
      <c r="BU30" s="704"/>
      <c r="BV30" s="704"/>
      <c r="BW30" s="704"/>
      <c r="BX30" s="705">
        <v>98.8</v>
      </c>
      <c r="BY30" s="704"/>
      <c r="BZ30" s="704"/>
      <c r="CA30" s="704"/>
      <c r="CB30" s="706"/>
      <c r="CD30" s="709"/>
      <c r="CE30" s="710"/>
      <c r="CF30" s="667" t="s">
        <v>310</v>
      </c>
      <c r="CG30" s="664"/>
      <c r="CH30" s="664"/>
      <c r="CI30" s="664"/>
      <c r="CJ30" s="664"/>
      <c r="CK30" s="664"/>
      <c r="CL30" s="664"/>
      <c r="CM30" s="664"/>
      <c r="CN30" s="664"/>
      <c r="CO30" s="664"/>
      <c r="CP30" s="664"/>
      <c r="CQ30" s="665"/>
      <c r="CR30" s="623">
        <v>70521350</v>
      </c>
      <c r="CS30" s="626"/>
      <c r="CT30" s="626"/>
      <c r="CU30" s="626"/>
      <c r="CV30" s="626"/>
      <c r="CW30" s="626"/>
      <c r="CX30" s="626"/>
      <c r="CY30" s="627"/>
      <c r="CZ30" s="628">
        <v>9.1999999999999993</v>
      </c>
      <c r="DA30" s="657"/>
      <c r="DB30" s="657"/>
      <c r="DC30" s="658"/>
      <c r="DD30" s="631">
        <v>66851442</v>
      </c>
      <c r="DE30" s="626"/>
      <c r="DF30" s="626"/>
      <c r="DG30" s="626"/>
      <c r="DH30" s="626"/>
      <c r="DI30" s="626"/>
      <c r="DJ30" s="626"/>
      <c r="DK30" s="627"/>
      <c r="DL30" s="631">
        <v>66851442</v>
      </c>
      <c r="DM30" s="626"/>
      <c r="DN30" s="626"/>
      <c r="DO30" s="626"/>
      <c r="DP30" s="626"/>
      <c r="DQ30" s="626"/>
      <c r="DR30" s="626"/>
      <c r="DS30" s="626"/>
      <c r="DT30" s="626"/>
      <c r="DU30" s="626"/>
      <c r="DV30" s="627"/>
      <c r="DW30" s="628">
        <v>16</v>
      </c>
      <c r="DX30" s="657"/>
      <c r="DY30" s="657"/>
      <c r="DZ30" s="657"/>
      <c r="EA30" s="657"/>
      <c r="EB30" s="657"/>
      <c r="EC30" s="659"/>
    </row>
    <row r="31" spans="2:133" ht="11.25" customHeight="1" x14ac:dyDescent="0.2">
      <c r="B31" s="620" t="s">
        <v>311</v>
      </c>
      <c r="C31" s="621"/>
      <c r="D31" s="621"/>
      <c r="E31" s="621"/>
      <c r="F31" s="621"/>
      <c r="G31" s="621"/>
      <c r="H31" s="621"/>
      <c r="I31" s="621"/>
      <c r="J31" s="621"/>
      <c r="K31" s="621"/>
      <c r="L31" s="621"/>
      <c r="M31" s="621"/>
      <c r="N31" s="621"/>
      <c r="O31" s="621"/>
      <c r="P31" s="621"/>
      <c r="Q31" s="622"/>
      <c r="R31" s="623">
        <v>2343299</v>
      </c>
      <c r="S31" s="626"/>
      <c r="T31" s="626"/>
      <c r="U31" s="626"/>
      <c r="V31" s="626"/>
      <c r="W31" s="626"/>
      <c r="X31" s="626"/>
      <c r="Y31" s="627"/>
      <c r="Z31" s="685">
        <v>0.3</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98.9</v>
      </c>
      <c r="BN31" s="702"/>
      <c r="BO31" s="702"/>
      <c r="BP31" s="702"/>
      <c r="BQ31" s="663"/>
      <c r="BR31" s="701">
        <v>99.4</v>
      </c>
      <c r="BS31" s="624"/>
      <c r="BT31" s="624"/>
      <c r="BU31" s="624"/>
      <c r="BV31" s="624"/>
      <c r="BW31" s="624"/>
      <c r="BX31" s="629">
        <v>98.5</v>
      </c>
      <c r="BY31" s="702"/>
      <c r="BZ31" s="702"/>
      <c r="CA31" s="702"/>
      <c r="CB31" s="663"/>
      <c r="CD31" s="709"/>
      <c r="CE31" s="710"/>
      <c r="CF31" s="667" t="s">
        <v>314</v>
      </c>
      <c r="CG31" s="664"/>
      <c r="CH31" s="664"/>
      <c r="CI31" s="664"/>
      <c r="CJ31" s="664"/>
      <c r="CK31" s="664"/>
      <c r="CL31" s="664"/>
      <c r="CM31" s="664"/>
      <c r="CN31" s="664"/>
      <c r="CO31" s="664"/>
      <c r="CP31" s="664"/>
      <c r="CQ31" s="665"/>
      <c r="CR31" s="623">
        <v>12057540</v>
      </c>
      <c r="CS31" s="624"/>
      <c r="CT31" s="624"/>
      <c r="CU31" s="624"/>
      <c r="CV31" s="624"/>
      <c r="CW31" s="624"/>
      <c r="CX31" s="624"/>
      <c r="CY31" s="625"/>
      <c r="CZ31" s="628">
        <v>1.6</v>
      </c>
      <c r="DA31" s="657"/>
      <c r="DB31" s="657"/>
      <c r="DC31" s="658"/>
      <c r="DD31" s="631">
        <v>11918498</v>
      </c>
      <c r="DE31" s="624"/>
      <c r="DF31" s="624"/>
      <c r="DG31" s="624"/>
      <c r="DH31" s="624"/>
      <c r="DI31" s="624"/>
      <c r="DJ31" s="624"/>
      <c r="DK31" s="625"/>
      <c r="DL31" s="631">
        <v>11918498</v>
      </c>
      <c r="DM31" s="624"/>
      <c r="DN31" s="624"/>
      <c r="DO31" s="624"/>
      <c r="DP31" s="624"/>
      <c r="DQ31" s="624"/>
      <c r="DR31" s="624"/>
      <c r="DS31" s="624"/>
      <c r="DT31" s="624"/>
      <c r="DU31" s="624"/>
      <c r="DV31" s="625"/>
      <c r="DW31" s="628">
        <v>2.9</v>
      </c>
      <c r="DX31" s="657"/>
      <c r="DY31" s="657"/>
      <c r="DZ31" s="657"/>
      <c r="EA31" s="657"/>
      <c r="EB31" s="657"/>
      <c r="EC31" s="659"/>
    </row>
    <row r="32" spans="2:133" ht="11.25" customHeight="1" x14ac:dyDescent="0.2">
      <c r="B32" s="620" t="s">
        <v>315</v>
      </c>
      <c r="C32" s="621"/>
      <c r="D32" s="621"/>
      <c r="E32" s="621"/>
      <c r="F32" s="621"/>
      <c r="G32" s="621"/>
      <c r="H32" s="621"/>
      <c r="I32" s="621"/>
      <c r="J32" s="621"/>
      <c r="K32" s="621"/>
      <c r="L32" s="621"/>
      <c r="M32" s="621"/>
      <c r="N32" s="621"/>
      <c r="O32" s="621"/>
      <c r="P32" s="621"/>
      <c r="Q32" s="622"/>
      <c r="R32" s="623">
        <v>9736633</v>
      </c>
      <c r="S32" s="626"/>
      <c r="T32" s="626"/>
      <c r="U32" s="626"/>
      <c r="V32" s="626"/>
      <c r="W32" s="626"/>
      <c r="X32" s="626"/>
      <c r="Y32" s="627"/>
      <c r="Z32" s="685">
        <v>1.3</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99.7</v>
      </c>
      <c r="BH32" s="639"/>
      <c r="BI32" s="639"/>
      <c r="BJ32" s="639"/>
      <c r="BK32" s="639"/>
      <c r="BL32" s="639"/>
      <c r="BM32" s="683">
        <v>99.3</v>
      </c>
      <c r="BN32" s="639"/>
      <c r="BO32" s="639"/>
      <c r="BP32" s="639"/>
      <c r="BQ32" s="676"/>
      <c r="BR32" s="700">
        <v>99.6</v>
      </c>
      <c r="BS32" s="639"/>
      <c r="BT32" s="639"/>
      <c r="BU32" s="639"/>
      <c r="BV32" s="639"/>
      <c r="BW32" s="639"/>
      <c r="BX32" s="683">
        <v>99</v>
      </c>
      <c r="BY32" s="639"/>
      <c r="BZ32" s="639"/>
      <c r="CA32" s="639"/>
      <c r="CB32" s="676"/>
      <c r="CD32" s="711"/>
      <c r="CE32" s="712"/>
      <c r="CF32" s="667" t="s">
        <v>317</v>
      </c>
      <c r="CG32" s="664"/>
      <c r="CH32" s="664"/>
      <c r="CI32" s="664"/>
      <c r="CJ32" s="664"/>
      <c r="CK32" s="664"/>
      <c r="CL32" s="664"/>
      <c r="CM32" s="664"/>
      <c r="CN32" s="664"/>
      <c r="CO32" s="664"/>
      <c r="CP32" s="664"/>
      <c r="CQ32" s="665"/>
      <c r="CR32" s="623">
        <v>960</v>
      </c>
      <c r="CS32" s="626"/>
      <c r="CT32" s="626"/>
      <c r="CU32" s="626"/>
      <c r="CV32" s="626"/>
      <c r="CW32" s="626"/>
      <c r="CX32" s="626"/>
      <c r="CY32" s="627"/>
      <c r="CZ32" s="628">
        <v>0</v>
      </c>
      <c r="DA32" s="657"/>
      <c r="DB32" s="657"/>
      <c r="DC32" s="658"/>
      <c r="DD32" s="631">
        <v>960</v>
      </c>
      <c r="DE32" s="626"/>
      <c r="DF32" s="626"/>
      <c r="DG32" s="626"/>
      <c r="DH32" s="626"/>
      <c r="DI32" s="626"/>
      <c r="DJ32" s="626"/>
      <c r="DK32" s="627"/>
      <c r="DL32" s="631">
        <v>960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318</v>
      </c>
      <c r="C33" s="621"/>
      <c r="D33" s="621"/>
      <c r="E33" s="621"/>
      <c r="F33" s="621"/>
      <c r="G33" s="621"/>
      <c r="H33" s="621"/>
      <c r="I33" s="621"/>
      <c r="J33" s="621"/>
      <c r="K33" s="621"/>
      <c r="L33" s="621"/>
      <c r="M33" s="621"/>
      <c r="N33" s="621"/>
      <c r="O33" s="621"/>
      <c r="P33" s="621"/>
      <c r="Q33" s="622"/>
      <c r="R33" s="623">
        <v>2069437</v>
      </c>
      <c r="S33" s="626"/>
      <c r="T33" s="626"/>
      <c r="U33" s="626"/>
      <c r="V33" s="626"/>
      <c r="W33" s="626"/>
      <c r="X33" s="626"/>
      <c r="Y33" s="627"/>
      <c r="Z33" s="685">
        <v>0.3</v>
      </c>
      <c r="AA33" s="685"/>
      <c r="AB33" s="685"/>
      <c r="AC33" s="685"/>
      <c r="AD33" s="686" t="s">
        <v>245</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222896400</v>
      </c>
      <c r="CS33" s="624"/>
      <c r="CT33" s="624"/>
      <c r="CU33" s="624"/>
      <c r="CV33" s="624"/>
      <c r="CW33" s="624"/>
      <c r="CX33" s="624"/>
      <c r="CY33" s="625"/>
      <c r="CZ33" s="628">
        <v>29.1</v>
      </c>
      <c r="DA33" s="657"/>
      <c r="DB33" s="657"/>
      <c r="DC33" s="658"/>
      <c r="DD33" s="631">
        <v>141818484</v>
      </c>
      <c r="DE33" s="624"/>
      <c r="DF33" s="624"/>
      <c r="DG33" s="624"/>
      <c r="DH33" s="624"/>
      <c r="DI33" s="624"/>
      <c r="DJ33" s="624"/>
      <c r="DK33" s="625"/>
      <c r="DL33" s="631">
        <v>114684225</v>
      </c>
      <c r="DM33" s="624"/>
      <c r="DN33" s="624"/>
      <c r="DO33" s="624"/>
      <c r="DP33" s="624"/>
      <c r="DQ33" s="624"/>
      <c r="DR33" s="624"/>
      <c r="DS33" s="624"/>
      <c r="DT33" s="624"/>
      <c r="DU33" s="624"/>
      <c r="DV33" s="625"/>
      <c r="DW33" s="628">
        <v>27.5</v>
      </c>
      <c r="DX33" s="657"/>
      <c r="DY33" s="657"/>
      <c r="DZ33" s="657"/>
      <c r="EA33" s="657"/>
      <c r="EB33" s="657"/>
      <c r="EC33" s="659"/>
    </row>
    <row r="34" spans="2:133" ht="11.25" customHeight="1" x14ac:dyDescent="0.2">
      <c r="B34" s="620" t="s">
        <v>320</v>
      </c>
      <c r="C34" s="621"/>
      <c r="D34" s="621"/>
      <c r="E34" s="621"/>
      <c r="F34" s="621"/>
      <c r="G34" s="621"/>
      <c r="H34" s="621"/>
      <c r="I34" s="621"/>
      <c r="J34" s="621"/>
      <c r="K34" s="621"/>
      <c r="L34" s="621"/>
      <c r="M34" s="621"/>
      <c r="N34" s="621"/>
      <c r="O34" s="621"/>
      <c r="P34" s="621"/>
      <c r="Q34" s="622"/>
      <c r="R34" s="623">
        <v>47231631</v>
      </c>
      <c r="S34" s="626"/>
      <c r="T34" s="626"/>
      <c r="U34" s="626"/>
      <c r="V34" s="626"/>
      <c r="W34" s="626"/>
      <c r="X34" s="626"/>
      <c r="Y34" s="627"/>
      <c r="Z34" s="685">
        <v>6.1</v>
      </c>
      <c r="AA34" s="685"/>
      <c r="AB34" s="685"/>
      <c r="AC34" s="685"/>
      <c r="AD34" s="686">
        <v>176929</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52546591</v>
      </c>
      <c r="CS34" s="626"/>
      <c r="CT34" s="626"/>
      <c r="CU34" s="626"/>
      <c r="CV34" s="626"/>
      <c r="CW34" s="626"/>
      <c r="CX34" s="626"/>
      <c r="CY34" s="627"/>
      <c r="CZ34" s="628">
        <v>6.9</v>
      </c>
      <c r="DA34" s="657"/>
      <c r="DB34" s="657"/>
      <c r="DC34" s="658"/>
      <c r="DD34" s="631">
        <v>34375895</v>
      </c>
      <c r="DE34" s="626"/>
      <c r="DF34" s="626"/>
      <c r="DG34" s="626"/>
      <c r="DH34" s="626"/>
      <c r="DI34" s="626"/>
      <c r="DJ34" s="626"/>
      <c r="DK34" s="627"/>
      <c r="DL34" s="631">
        <v>33146398</v>
      </c>
      <c r="DM34" s="626"/>
      <c r="DN34" s="626"/>
      <c r="DO34" s="626"/>
      <c r="DP34" s="626"/>
      <c r="DQ34" s="626"/>
      <c r="DR34" s="626"/>
      <c r="DS34" s="626"/>
      <c r="DT34" s="626"/>
      <c r="DU34" s="626"/>
      <c r="DV34" s="627"/>
      <c r="DW34" s="628">
        <v>7.9</v>
      </c>
      <c r="DX34" s="657"/>
      <c r="DY34" s="657"/>
      <c r="DZ34" s="657"/>
      <c r="EA34" s="657"/>
      <c r="EB34" s="657"/>
      <c r="EC34" s="659"/>
    </row>
    <row r="35" spans="2:133" ht="11.25" customHeight="1" x14ac:dyDescent="0.2">
      <c r="B35" s="620" t="s">
        <v>324</v>
      </c>
      <c r="C35" s="621"/>
      <c r="D35" s="621"/>
      <c r="E35" s="621"/>
      <c r="F35" s="621"/>
      <c r="G35" s="621"/>
      <c r="H35" s="621"/>
      <c r="I35" s="621"/>
      <c r="J35" s="621"/>
      <c r="K35" s="621"/>
      <c r="L35" s="621"/>
      <c r="M35" s="621"/>
      <c r="N35" s="621"/>
      <c r="O35" s="621"/>
      <c r="P35" s="621"/>
      <c r="Q35" s="622"/>
      <c r="R35" s="623">
        <v>93389000</v>
      </c>
      <c r="S35" s="626"/>
      <c r="T35" s="626"/>
      <c r="U35" s="626"/>
      <c r="V35" s="626"/>
      <c r="W35" s="626"/>
      <c r="X35" s="626"/>
      <c r="Y35" s="627"/>
      <c r="Z35" s="685">
        <v>12.1</v>
      </c>
      <c r="AA35" s="685"/>
      <c r="AB35" s="685"/>
      <c r="AC35" s="685"/>
      <c r="AD35" s="686" t="s">
        <v>128</v>
      </c>
      <c r="AE35" s="686"/>
      <c r="AF35" s="686"/>
      <c r="AG35" s="686"/>
      <c r="AH35" s="686"/>
      <c r="AI35" s="686"/>
      <c r="AJ35" s="686"/>
      <c r="AK35" s="686"/>
      <c r="AL35" s="628" t="s">
        <v>245</v>
      </c>
      <c r="AM35" s="629"/>
      <c r="AN35" s="629"/>
      <c r="AO35" s="687"/>
      <c r="AP35" s="234"/>
      <c r="AQ35" s="691" t="s">
        <v>325</v>
      </c>
      <c r="AR35" s="692"/>
      <c r="AS35" s="692"/>
      <c r="AT35" s="692"/>
      <c r="AU35" s="692"/>
      <c r="AV35" s="692"/>
      <c r="AW35" s="692"/>
      <c r="AX35" s="692"/>
      <c r="AY35" s="693"/>
      <c r="AZ35" s="688">
        <v>84304444</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1305830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9054442</v>
      </c>
      <c r="CS35" s="624"/>
      <c r="CT35" s="624"/>
      <c r="CU35" s="624"/>
      <c r="CV35" s="624"/>
      <c r="CW35" s="624"/>
      <c r="CX35" s="624"/>
      <c r="CY35" s="625"/>
      <c r="CZ35" s="628">
        <v>1.2</v>
      </c>
      <c r="DA35" s="657"/>
      <c r="DB35" s="657"/>
      <c r="DC35" s="658"/>
      <c r="DD35" s="631">
        <v>5607293</v>
      </c>
      <c r="DE35" s="624"/>
      <c r="DF35" s="624"/>
      <c r="DG35" s="624"/>
      <c r="DH35" s="624"/>
      <c r="DI35" s="624"/>
      <c r="DJ35" s="624"/>
      <c r="DK35" s="625"/>
      <c r="DL35" s="631">
        <v>5607293</v>
      </c>
      <c r="DM35" s="624"/>
      <c r="DN35" s="624"/>
      <c r="DO35" s="624"/>
      <c r="DP35" s="624"/>
      <c r="DQ35" s="624"/>
      <c r="DR35" s="624"/>
      <c r="DS35" s="624"/>
      <c r="DT35" s="624"/>
      <c r="DU35" s="624"/>
      <c r="DV35" s="625"/>
      <c r="DW35" s="628">
        <v>1.3</v>
      </c>
      <c r="DX35" s="657"/>
      <c r="DY35" s="657"/>
      <c r="DZ35" s="657"/>
      <c r="EA35" s="657"/>
      <c r="EB35" s="657"/>
      <c r="EC35" s="659"/>
    </row>
    <row r="36" spans="2:133" ht="11.25" customHeight="1" x14ac:dyDescent="0.2">
      <c r="B36" s="620" t="s">
        <v>328</v>
      </c>
      <c r="C36" s="621"/>
      <c r="D36" s="621"/>
      <c r="E36" s="621"/>
      <c r="F36" s="621"/>
      <c r="G36" s="621"/>
      <c r="H36" s="621"/>
      <c r="I36" s="621"/>
      <c r="J36" s="621"/>
      <c r="K36" s="621"/>
      <c r="L36" s="621"/>
      <c r="M36" s="621"/>
      <c r="N36" s="621"/>
      <c r="O36" s="621"/>
      <c r="P36" s="621"/>
      <c r="Q36" s="622"/>
      <c r="R36" s="623">
        <v>51000</v>
      </c>
      <c r="S36" s="626"/>
      <c r="T36" s="626"/>
      <c r="U36" s="626"/>
      <c r="V36" s="626"/>
      <c r="W36" s="626"/>
      <c r="X36" s="626"/>
      <c r="Y36" s="627"/>
      <c r="Z36" s="685">
        <v>0</v>
      </c>
      <c r="AA36" s="685"/>
      <c r="AB36" s="685"/>
      <c r="AC36" s="685"/>
      <c r="AD36" s="686" t="s">
        <v>128</v>
      </c>
      <c r="AE36" s="686"/>
      <c r="AF36" s="686"/>
      <c r="AG36" s="686"/>
      <c r="AH36" s="686"/>
      <c r="AI36" s="686"/>
      <c r="AJ36" s="686"/>
      <c r="AK36" s="686"/>
      <c r="AL36" s="628" t="s">
        <v>232</v>
      </c>
      <c r="AM36" s="629"/>
      <c r="AN36" s="629"/>
      <c r="AO36" s="687"/>
      <c r="AQ36" s="660" t="s">
        <v>329</v>
      </c>
      <c r="AR36" s="661"/>
      <c r="AS36" s="661"/>
      <c r="AT36" s="661"/>
      <c r="AU36" s="661"/>
      <c r="AV36" s="661"/>
      <c r="AW36" s="661"/>
      <c r="AX36" s="661"/>
      <c r="AY36" s="662"/>
      <c r="AZ36" s="623">
        <v>21623754</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-1823718</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57825488</v>
      </c>
      <c r="CS36" s="626"/>
      <c r="CT36" s="626"/>
      <c r="CU36" s="626"/>
      <c r="CV36" s="626"/>
      <c r="CW36" s="626"/>
      <c r="CX36" s="626"/>
      <c r="CY36" s="627"/>
      <c r="CZ36" s="628">
        <v>7.5</v>
      </c>
      <c r="DA36" s="657"/>
      <c r="DB36" s="657"/>
      <c r="DC36" s="658"/>
      <c r="DD36" s="631">
        <v>50394555</v>
      </c>
      <c r="DE36" s="626"/>
      <c r="DF36" s="626"/>
      <c r="DG36" s="626"/>
      <c r="DH36" s="626"/>
      <c r="DI36" s="626"/>
      <c r="DJ36" s="626"/>
      <c r="DK36" s="627"/>
      <c r="DL36" s="631">
        <v>35132563</v>
      </c>
      <c r="DM36" s="626"/>
      <c r="DN36" s="626"/>
      <c r="DO36" s="626"/>
      <c r="DP36" s="626"/>
      <c r="DQ36" s="626"/>
      <c r="DR36" s="626"/>
      <c r="DS36" s="626"/>
      <c r="DT36" s="626"/>
      <c r="DU36" s="626"/>
      <c r="DV36" s="627"/>
      <c r="DW36" s="628">
        <v>8.4</v>
      </c>
      <c r="DX36" s="657"/>
      <c r="DY36" s="657"/>
      <c r="DZ36" s="657"/>
      <c r="EA36" s="657"/>
      <c r="EB36" s="657"/>
      <c r="EC36" s="659"/>
    </row>
    <row r="37" spans="2:133" ht="11.25" customHeight="1" x14ac:dyDescent="0.2">
      <c r="B37" s="620" t="s">
        <v>332</v>
      </c>
      <c r="C37" s="621"/>
      <c r="D37" s="621"/>
      <c r="E37" s="621"/>
      <c r="F37" s="621"/>
      <c r="G37" s="621"/>
      <c r="H37" s="621"/>
      <c r="I37" s="621"/>
      <c r="J37" s="621"/>
      <c r="K37" s="621"/>
      <c r="L37" s="621"/>
      <c r="M37" s="621"/>
      <c r="N37" s="621"/>
      <c r="O37" s="621"/>
      <c r="P37" s="621"/>
      <c r="Q37" s="622"/>
      <c r="R37" s="623">
        <v>43513000</v>
      </c>
      <c r="S37" s="626"/>
      <c r="T37" s="626"/>
      <c r="U37" s="626"/>
      <c r="V37" s="626"/>
      <c r="W37" s="626"/>
      <c r="X37" s="626"/>
      <c r="Y37" s="627"/>
      <c r="Z37" s="685">
        <v>5.7</v>
      </c>
      <c r="AA37" s="685"/>
      <c r="AB37" s="685"/>
      <c r="AC37" s="685"/>
      <c r="AD37" s="686" t="s">
        <v>128</v>
      </c>
      <c r="AE37" s="686"/>
      <c r="AF37" s="686"/>
      <c r="AG37" s="686"/>
      <c r="AH37" s="686"/>
      <c r="AI37" s="686"/>
      <c r="AJ37" s="686"/>
      <c r="AK37" s="686"/>
      <c r="AL37" s="628" t="s">
        <v>232</v>
      </c>
      <c r="AM37" s="629"/>
      <c r="AN37" s="629"/>
      <c r="AO37" s="687"/>
      <c r="AQ37" s="660" t="s">
        <v>333</v>
      </c>
      <c r="AR37" s="661"/>
      <c r="AS37" s="661"/>
      <c r="AT37" s="661"/>
      <c r="AU37" s="661"/>
      <c r="AV37" s="661"/>
      <c r="AW37" s="661"/>
      <c r="AX37" s="661"/>
      <c r="AY37" s="662"/>
      <c r="AZ37" s="623">
        <v>4691266</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204693</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363449</v>
      </c>
      <c r="CS37" s="624"/>
      <c r="CT37" s="624"/>
      <c r="CU37" s="624"/>
      <c r="CV37" s="624"/>
      <c r="CW37" s="624"/>
      <c r="CX37" s="624"/>
      <c r="CY37" s="625"/>
      <c r="CZ37" s="628">
        <v>0</v>
      </c>
      <c r="DA37" s="657"/>
      <c r="DB37" s="657"/>
      <c r="DC37" s="658"/>
      <c r="DD37" s="631">
        <v>362449</v>
      </c>
      <c r="DE37" s="624"/>
      <c r="DF37" s="624"/>
      <c r="DG37" s="624"/>
      <c r="DH37" s="624"/>
      <c r="DI37" s="624"/>
      <c r="DJ37" s="624"/>
      <c r="DK37" s="625"/>
      <c r="DL37" s="631">
        <v>362449</v>
      </c>
      <c r="DM37" s="624"/>
      <c r="DN37" s="624"/>
      <c r="DO37" s="624"/>
      <c r="DP37" s="624"/>
      <c r="DQ37" s="624"/>
      <c r="DR37" s="624"/>
      <c r="DS37" s="624"/>
      <c r="DT37" s="624"/>
      <c r="DU37" s="624"/>
      <c r="DV37" s="625"/>
      <c r="DW37" s="628">
        <v>0.1</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769548180</v>
      </c>
      <c r="S38" s="675"/>
      <c r="T38" s="675"/>
      <c r="U38" s="675"/>
      <c r="V38" s="675"/>
      <c r="W38" s="675"/>
      <c r="X38" s="675"/>
      <c r="Y38" s="680"/>
      <c r="Z38" s="681">
        <v>100</v>
      </c>
      <c r="AA38" s="681"/>
      <c r="AB38" s="681"/>
      <c r="AC38" s="681"/>
      <c r="AD38" s="682">
        <v>373994513</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2213830</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304476</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55809094</v>
      </c>
      <c r="CS38" s="626"/>
      <c r="CT38" s="626"/>
      <c r="CU38" s="626"/>
      <c r="CV38" s="626"/>
      <c r="CW38" s="626"/>
      <c r="CX38" s="626"/>
      <c r="CY38" s="627"/>
      <c r="CZ38" s="628">
        <v>7.3</v>
      </c>
      <c r="DA38" s="657"/>
      <c r="DB38" s="657"/>
      <c r="DC38" s="658"/>
      <c r="DD38" s="631">
        <v>45871329</v>
      </c>
      <c r="DE38" s="626"/>
      <c r="DF38" s="626"/>
      <c r="DG38" s="626"/>
      <c r="DH38" s="626"/>
      <c r="DI38" s="626"/>
      <c r="DJ38" s="626"/>
      <c r="DK38" s="627"/>
      <c r="DL38" s="631">
        <v>40797971</v>
      </c>
      <c r="DM38" s="626"/>
      <c r="DN38" s="626"/>
      <c r="DO38" s="626"/>
      <c r="DP38" s="626"/>
      <c r="DQ38" s="626"/>
      <c r="DR38" s="626"/>
      <c r="DS38" s="626"/>
      <c r="DT38" s="626"/>
      <c r="DU38" s="626"/>
      <c r="DV38" s="627"/>
      <c r="DW38" s="628">
        <v>9.8000000000000007</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3">
        <v>623267</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83</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6097591</v>
      </c>
      <c r="CS39" s="624"/>
      <c r="CT39" s="624"/>
      <c r="CU39" s="624"/>
      <c r="CV39" s="624"/>
      <c r="CW39" s="624"/>
      <c r="CX39" s="624"/>
      <c r="CY39" s="625"/>
      <c r="CZ39" s="628">
        <v>0.8</v>
      </c>
      <c r="DA39" s="657"/>
      <c r="DB39" s="657"/>
      <c r="DC39" s="658"/>
      <c r="DD39" s="631">
        <v>3815925</v>
      </c>
      <c r="DE39" s="624"/>
      <c r="DF39" s="624"/>
      <c r="DG39" s="624"/>
      <c r="DH39" s="624"/>
      <c r="DI39" s="624"/>
      <c r="DJ39" s="624"/>
      <c r="DK39" s="625"/>
      <c r="DL39" s="631" t="s">
        <v>128</v>
      </c>
      <c r="DM39" s="624"/>
      <c r="DN39" s="624"/>
      <c r="DO39" s="624"/>
      <c r="DP39" s="624"/>
      <c r="DQ39" s="624"/>
      <c r="DR39" s="624"/>
      <c r="DS39" s="624"/>
      <c r="DT39" s="624"/>
      <c r="DU39" s="624"/>
      <c r="DV39" s="625"/>
      <c r="DW39" s="628" t="s">
        <v>245</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3">
        <v>15612737</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232</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41563194</v>
      </c>
      <c r="CS40" s="626"/>
      <c r="CT40" s="626"/>
      <c r="CU40" s="626"/>
      <c r="CV40" s="626"/>
      <c r="CW40" s="626"/>
      <c r="CX40" s="626"/>
      <c r="CY40" s="627"/>
      <c r="CZ40" s="628">
        <v>5.4</v>
      </c>
      <c r="DA40" s="657"/>
      <c r="DB40" s="657"/>
      <c r="DC40" s="658"/>
      <c r="DD40" s="631">
        <v>1753487</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39539590</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321</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83043546</v>
      </c>
      <c r="CS42" s="626"/>
      <c r="CT42" s="626"/>
      <c r="CU42" s="626"/>
      <c r="CV42" s="626"/>
      <c r="CW42" s="626"/>
      <c r="CX42" s="626"/>
      <c r="CY42" s="627"/>
      <c r="CZ42" s="628">
        <v>10.8</v>
      </c>
      <c r="DA42" s="629"/>
      <c r="DB42" s="629"/>
      <c r="DC42" s="630"/>
      <c r="DD42" s="631">
        <v>16825031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1047997</v>
      </c>
      <c r="CS43" s="624"/>
      <c r="CT43" s="624"/>
      <c r="CU43" s="624"/>
      <c r="CV43" s="624"/>
      <c r="CW43" s="624"/>
      <c r="CX43" s="624"/>
      <c r="CY43" s="625"/>
      <c r="CZ43" s="628">
        <v>0.1</v>
      </c>
      <c r="DA43" s="657"/>
      <c r="DB43" s="657"/>
      <c r="DC43" s="658"/>
      <c r="DD43" s="631">
        <v>919153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354</v>
      </c>
      <c r="CD44" s="651" t="s">
        <v>305</v>
      </c>
      <c r="CE44" s="652"/>
      <c r="CF44" s="620" t="s">
        <v>355</v>
      </c>
      <c r="CG44" s="621"/>
      <c r="CH44" s="621"/>
      <c r="CI44" s="621"/>
      <c r="CJ44" s="621"/>
      <c r="CK44" s="621"/>
      <c r="CL44" s="621"/>
      <c r="CM44" s="621"/>
      <c r="CN44" s="621"/>
      <c r="CO44" s="621"/>
      <c r="CP44" s="621"/>
      <c r="CQ44" s="622"/>
      <c r="CR44" s="623">
        <v>81292048</v>
      </c>
      <c r="CS44" s="626"/>
      <c r="CT44" s="626"/>
      <c r="CU44" s="626"/>
      <c r="CV44" s="626"/>
      <c r="CW44" s="626"/>
      <c r="CX44" s="626"/>
      <c r="CY44" s="627"/>
      <c r="CZ44" s="628">
        <v>10.6</v>
      </c>
      <c r="DA44" s="629"/>
      <c r="DB44" s="629"/>
      <c r="DC44" s="630"/>
      <c r="DD44" s="631">
        <v>16514876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356</v>
      </c>
      <c r="CG45" s="621"/>
      <c r="CH45" s="621"/>
      <c r="CI45" s="621"/>
      <c r="CJ45" s="621"/>
      <c r="CK45" s="621"/>
      <c r="CL45" s="621"/>
      <c r="CM45" s="621"/>
      <c r="CN45" s="621"/>
      <c r="CO45" s="621"/>
      <c r="CP45" s="621"/>
      <c r="CQ45" s="622"/>
      <c r="CR45" s="623">
        <v>38866614</v>
      </c>
      <c r="CS45" s="624"/>
      <c r="CT45" s="624"/>
      <c r="CU45" s="624"/>
      <c r="CV45" s="624"/>
      <c r="CW45" s="624"/>
      <c r="CX45" s="624"/>
      <c r="CY45" s="625"/>
      <c r="CZ45" s="628">
        <v>5.0999999999999996</v>
      </c>
      <c r="DA45" s="657"/>
      <c r="DB45" s="657"/>
      <c r="DC45" s="658"/>
      <c r="DD45" s="631">
        <v>1579331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357</v>
      </c>
      <c r="CG46" s="621"/>
      <c r="CH46" s="621"/>
      <c r="CI46" s="621"/>
      <c r="CJ46" s="621"/>
      <c r="CK46" s="621"/>
      <c r="CL46" s="621"/>
      <c r="CM46" s="621"/>
      <c r="CN46" s="621"/>
      <c r="CO46" s="621"/>
      <c r="CP46" s="621"/>
      <c r="CQ46" s="622"/>
      <c r="CR46" s="623">
        <v>41395792</v>
      </c>
      <c r="CS46" s="626"/>
      <c r="CT46" s="626"/>
      <c r="CU46" s="626"/>
      <c r="CV46" s="626"/>
      <c r="CW46" s="626"/>
      <c r="CX46" s="626"/>
      <c r="CY46" s="627"/>
      <c r="CZ46" s="628">
        <v>5.4</v>
      </c>
      <c r="DA46" s="629"/>
      <c r="DB46" s="629"/>
      <c r="DC46" s="630"/>
      <c r="DD46" s="631">
        <v>14934803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358</v>
      </c>
      <c r="CG47" s="621"/>
      <c r="CH47" s="621"/>
      <c r="CI47" s="621"/>
      <c r="CJ47" s="621"/>
      <c r="CK47" s="621"/>
      <c r="CL47" s="621"/>
      <c r="CM47" s="621"/>
      <c r="CN47" s="621"/>
      <c r="CO47" s="621"/>
      <c r="CP47" s="621"/>
      <c r="CQ47" s="622"/>
      <c r="CR47" s="623">
        <v>1751498</v>
      </c>
      <c r="CS47" s="624"/>
      <c r="CT47" s="624"/>
      <c r="CU47" s="624"/>
      <c r="CV47" s="624"/>
      <c r="CW47" s="624"/>
      <c r="CX47" s="624"/>
      <c r="CY47" s="625"/>
      <c r="CZ47" s="628">
        <v>0.2</v>
      </c>
      <c r="DA47" s="657"/>
      <c r="DB47" s="657"/>
      <c r="DC47" s="658"/>
      <c r="DD47" s="631">
        <v>310155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359</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245</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360</v>
      </c>
      <c r="CE49" s="636"/>
      <c r="CF49" s="636"/>
      <c r="CG49" s="636"/>
      <c r="CH49" s="636"/>
      <c r="CI49" s="636"/>
      <c r="CJ49" s="636"/>
      <c r="CK49" s="636"/>
      <c r="CL49" s="636"/>
      <c r="CM49" s="636"/>
      <c r="CN49" s="636"/>
      <c r="CO49" s="636"/>
      <c r="CP49" s="636"/>
      <c r="CQ49" s="637"/>
      <c r="CR49" s="638">
        <v>765910124</v>
      </c>
      <c r="CS49" s="639"/>
      <c r="CT49" s="639"/>
      <c r="CU49" s="639"/>
      <c r="CV49" s="639"/>
      <c r="CW49" s="639"/>
      <c r="CX49" s="639"/>
      <c r="CY49" s="640"/>
      <c r="CZ49" s="641">
        <v>100</v>
      </c>
      <c r="DA49" s="642"/>
      <c r="DB49" s="642"/>
      <c r="DC49" s="643"/>
      <c r="DD49" s="644">
        <v>454020394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4pglLK/WeReH00SzYy3GMnGOvPmhyfrJ0IU2Rhjly+A8aLZm+H/iWUuvrsvMtoVkS26LD6lStGnn2HNb7U7MTQ==" saltValue="CBGAiAbzVe6RuY25UfcF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383</v>
      </c>
      <c r="C7" s="1102"/>
      <c r="D7" s="1102"/>
      <c r="E7" s="1102"/>
      <c r="F7" s="1102"/>
      <c r="G7" s="1102"/>
      <c r="H7" s="1102"/>
      <c r="I7" s="1102"/>
      <c r="J7" s="1102"/>
      <c r="K7" s="1102"/>
      <c r="L7" s="1102"/>
      <c r="M7" s="1102"/>
      <c r="N7" s="1102"/>
      <c r="O7" s="1102"/>
      <c r="P7" s="1103"/>
      <c r="Q7" s="1155">
        <v>775164</v>
      </c>
      <c r="R7" s="1156"/>
      <c r="S7" s="1156"/>
      <c r="T7" s="1156"/>
      <c r="U7" s="1156"/>
      <c r="V7" s="1156">
        <v>771926</v>
      </c>
      <c r="W7" s="1156"/>
      <c r="X7" s="1156"/>
      <c r="Y7" s="1156"/>
      <c r="Z7" s="1156"/>
      <c r="AA7" s="1156">
        <f>Q7-V7</f>
        <v>3238</v>
      </c>
      <c r="AB7" s="1156"/>
      <c r="AC7" s="1156"/>
      <c r="AD7" s="1156"/>
      <c r="AE7" s="1157"/>
      <c r="AF7" s="1158">
        <v>346</v>
      </c>
      <c r="AG7" s="1159"/>
      <c r="AH7" s="1159"/>
      <c r="AI7" s="1159"/>
      <c r="AJ7" s="1160"/>
      <c r="AK7" s="1142">
        <v>16494</v>
      </c>
      <c r="AL7" s="1143"/>
      <c r="AM7" s="1143"/>
      <c r="AN7" s="1143"/>
      <c r="AO7" s="1143"/>
      <c r="AP7" s="1143">
        <v>1491211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568</v>
      </c>
      <c r="BT7" s="1147"/>
      <c r="BU7" s="1147"/>
      <c r="BV7" s="1147"/>
      <c r="BW7" s="1147"/>
      <c r="BX7" s="1147"/>
      <c r="BY7" s="1147"/>
      <c r="BZ7" s="1147"/>
      <c r="CA7" s="1147"/>
      <c r="CB7" s="1147"/>
      <c r="CC7" s="1147"/>
      <c r="CD7" s="1147"/>
      <c r="CE7" s="1147"/>
      <c r="CF7" s="1147"/>
      <c r="CG7" s="1148"/>
      <c r="CH7" s="1139">
        <v>6</v>
      </c>
      <c r="CI7" s="1140"/>
      <c r="CJ7" s="1140"/>
      <c r="CK7" s="1140"/>
      <c r="CL7" s="1141"/>
      <c r="CM7" s="1139">
        <v>130</v>
      </c>
      <c r="CN7" s="1140"/>
      <c r="CO7" s="1140"/>
      <c r="CP7" s="1140"/>
      <c r="CQ7" s="1141"/>
      <c r="CR7" s="1139">
        <v>50</v>
      </c>
      <c r="CS7" s="1140"/>
      <c r="CT7" s="1140"/>
      <c r="CU7" s="1140"/>
      <c r="CV7" s="1141"/>
      <c r="CW7" s="1139" t="s">
        <v>596</v>
      </c>
      <c r="CX7" s="1140"/>
      <c r="CY7" s="1140"/>
      <c r="CZ7" s="1140"/>
      <c r="DA7" s="1141"/>
      <c r="DB7" s="1139" t="s">
        <v>596</v>
      </c>
      <c r="DC7" s="1140"/>
      <c r="DD7" s="1140"/>
      <c r="DE7" s="1140"/>
      <c r="DF7" s="1141"/>
      <c r="DG7" s="1139" t="s">
        <v>596</v>
      </c>
      <c r="DH7" s="1140"/>
      <c r="DI7" s="1140"/>
      <c r="DJ7" s="1140"/>
      <c r="DK7" s="1141"/>
      <c r="DL7" s="1139" t="s">
        <v>596</v>
      </c>
      <c r="DM7" s="1140"/>
      <c r="DN7" s="1140"/>
      <c r="DO7" s="1140"/>
      <c r="DP7" s="1141"/>
      <c r="DQ7" s="1139" t="s">
        <v>596</v>
      </c>
      <c r="DR7" s="1140"/>
      <c r="DS7" s="1140"/>
      <c r="DT7" s="1140"/>
      <c r="DU7" s="1141"/>
      <c r="DV7" s="1166"/>
      <c r="DW7" s="1167"/>
      <c r="DX7" s="1167"/>
      <c r="DY7" s="1167"/>
      <c r="DZ7" s="1168"/>
      <c r="EA7" s="254"/>
    </row>
    <row r="8" spans="1:131" s="255" customFormat="1" ht="26.25" customHeight="1" x14ac:dyDescent="0.2">
      <c r="A8" s="261">
        <v>2</v>
      </c>
      <c r="B8" s="1088" t="s">
        <v>384</v>
      </c>
      <c r="C8" s="1089"/>
      <c r="D8" s="1089"/>
      <c r="E8" s="1089"/>
      <c r="F8" s="1089"/>
      <c r="G8" s="1089"/>
      <c r="H8" s="1089"/>
      <c r="I8" s="1089"/>
      <c r="J8" s="1089"/>
      <c r="K8" s="1089"/>
      <c r="L8" s="1089"/>
      <c r="M8" s="1089"/>
      <c r="N8" s="1089"/>
      <c r="O8" s="1089"/>
      <c r="P8" s="1090"/>
      <c r="Q8" s="1094">
        <v>1110</v>
      </c>
      <c r="R8" s="1095"/>
      <c r="S8" s="1095"/>
      <c r="T8" s="1095"/>
      <c r="U8" s="1095"/>
      <c r="V8" s="1095">
        <v>711</v>
      </c>
      <c r="W8" s="1095"/>
      <c r="X8" s="1095"/>
      <c r="Y8" s="1095"/>
      <c r="Z8" s="1095"/>
      <c r="AA8" s="1096">
        <f>Q8-V8</f>
        <v>399</v>
      </c>
      <c r="AB8" s="1071"/>
      <c r="AC8" s="1071"/>
      <c r="AD8" s="1071"/>
      <c r="AE8" s="1072"/>
      <c r="AF8" s="1070" t="s">
        <v>128</v>
      </c>
      <c r="AG8" s="1071"/>
      <c r="AH8" s="1071"/>
      <c r="AI8" s="1071"/>
      <c r="AJ8" s="1072"/>
      <c r="AK8" s="1137">
        <v>13</v>
      </c>
      <c r="AL8" s="1138"/>
      <c r="AM8" s="1138"/>
      <c r="AN8" s="1138"/>
      <c r="AO8" s="1138"/>
      <c r="AP8" s="1138">
        <v>2641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595</v>
      </c>
      <c r="BS8" s="1065" t="s">
        <v>569</v>
      </c>
      <c r="BT8" s="1066"/>
      <c r="BU8" s="1066"/>
      <c r="BV8" s="1066"/>
      <c r="BW8" s="1066"/>
      <c r="BX8" s="1066"/>
      <c r="BY8" s="1066"/>
      <c r="BZ8" s="1066"/>
      <c r="CA8" s="1066"/>
      <c r="CB8" s="1066"/>
      <c r="CC8" s="1066"/>
      <c r="CD8" s="1066"/>
      <c r="CE8" s="1066"/>
      <c r="CF8" s="1066"/>
      <c r="CG8" s="1067"/>
      <c r="CH8" s="1040">
        <v>757</v>
      </c>
      <c r="CI8" s="1041"/>
      <c r="CJ8" s="1041"/>
      <c r="CK8" s="1041"/>
      <c r="CL8" s="1042"/>
      <c r="CM8" s="1040">
        <v>970</v>
      </c>
      <c r="CN8" s="1041"/>
      <c r="CO8" s="1041"/>
      <c r="CP8" s="1041"/>
      <c r="CQ8" s="1042"/>
      <c r="CR8" s="1040">
        <v>20</v>
      </c>
      <c r="CS8" s="1041"/>
      <c r="CT8" s="1041"/>
      <c r="CU8" s="1041"/>
      <c r="CV8" s="1042"/>
      <c r="CW8" s="1040" t="s">
        <v>597</v>
      </c>
      <c r="CX8" s="1041"/>
      <c r="CY8" s="1041"/>
      <c r="CZ8" s="1041"/>
      <c r="DA8" s="1042"/>
      <c r="DB8" s="1040" t="s">
        <v>597</v>
      </c>
      <c r="DC8" s="1041"/>
      <c r="DD8" s="1041"/>
      <c r="DE8" s="1041"/>
      <c r="DF8" s="1042"/>
      <c r="DG8" s="1040">
        <v>11000</v>
      </c>
      <c r="DH8" s="1041"/>
      <c r="DI8" s="1041"/>
      <c r="DJ8" s="1041"/>
      <c r="DK8" s="1042"/>
      <c r="DL8" s="1040" t="s">
        <v>597</v>
      </c>
      <c r="DM8" s="1041"/>
      <c r="DN8" s="1041"/>
      <c r="DO8" s="1041"/>
      <c r="DP8" s="1042"/>
      <c r="DQ8" s="1040" t="s">
        <v>597</v>
      </c>
      <c r="DR8" s="1041"/>
      <c r="DS8" s="1041"/>
      <c r="DT8" s="1041"/>
      <c r="DU8" s="1042"/>
      <c r="DV8" s="1043"/>
      <c r="DW8" s="1044"/>
      <c r="DX8" s="1044"/>
      <c r="DY8" s="1044"/>
      <c r="DZ8" s="1045"/>
      <c r="EA8" s="254"/>
    </row>
    <row r="9" spans="1:131" s="255" customFormat="1" ht="26.25" customHeight="1" x14ac:dyDescent="0.2">
      <c r="A9" s="261">
        <v>3</v>
      </c>
      <c r="B9" s="1088" t="s">
        <v>385</v>
      </c>
      <c r="C9" s="1089"/>
      <c r="D9" s="1089"/>
      <c r="E9" s="1089"/>
      <c r="F9" s="1089"/>
      <c r="G9" s="1089"/>
      <c r="H9" s="1089"/>
      <c r="I9" s="1089"/>
      <c r="J9" s="1089"/>
      <c r="K9" s="1089"/>
      <c r="L9" s="1089"/>
      <c r="M9" s="1089"/>
      <c r="N9" s="1089"/>
      <c r="O9" s="1089"/>
      <c r="P9" s="1090"/>
      <c r="Q9" s="1094">
        <v>4393</v>
      </c>
      <c r="R9" s="1095"/>
      <c r="S9" s="1095"/>
      <c r="T9" s="1095"/>
      <c r="U9" s="1095"/>
      <c r="V9" s="1095">
        <v>4393</v>
      </c>
      <c r="W9" s="1095"/>
      <c r="X9" s="1095"/>
      <c r="Y9" s="1095"/>
      <c r="Z9" s="1095"/>
      <c r="AA9" s="1096">
        <v>0</v>
      </c>
      <c r="AB9" s="1071"/>
      <c r="AC9" s="1071"/>
      <c r="AD9" s="1071"/>
      <c r="AE9" s="1072"/>
      <c r="AF9" s="1070" t="s">
        <v>128</v>
      </c>
      <c r="AG9" s="1071"/>
      <c r="AH9" s="1071"/>
      <c r="AI9" s="1071"/>
      <c r="AJ9" s="1072"/>
      <c r="AK9" s="1137">
        <v>3623</v>
      </c>
      <c r="AL9" s="1138"/>
      <c r="AM9" s="1138"/>
      <c r="AN9" s="1138"/>
      <c r="AO9" s="1138"/>
      <c r="AP9" s="1138">
        <v>15070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570</v>
      </c>
      <c r="BT9" s="1066"/>
      <c r="BU9" s="1066"/>
      <c r="BV9" s="1066"/>
      <c r="BW9" s="1066"/>
      <c r="BX9" s="1066"/>
      <c r="BY9" s="1066"/>
      <c r="BZ9" s="1066"/>
      <c r="CA9" s="1066"/>
      <c r="CB9" s="1066"/>
      <c r="CC9" s="1066"/>
      <c r="CD9" s="1066"/>
      <c r="CE9" s="1066"/>
      <c r="CF9" s="1066"/>
      <c r="CG9" s="1067"/>
      <c r="CH9" s="1040">
        <v>-13</v>
      </c>
      <c r="CI9" s="1041"/>
      <c r="CJ9" s="1041"/>
      <c r="CK9" s="1041"/>
      <c r="CL9" s="1042"/>
      <c r="CM9" s="1040">
        <v>241</v>
      </c>
      <c r="CN9" s="1041"/>
      <c r="CO9" s="1041"/>
      <c r="CP9" s="1041"/>
      <c r="CQ9" s="1042"/>
      <c r="CR9" s="1040">
        <v>100</v>
      </c>
      <c r="CS9" s="1041"/>
      <c r="CT9" s="1041"/>
      <c r="CU9" s="1041"/>
      <c r="CV9" s="1042"/>
      <c r="CW9" s="1040">
        <v>12</v>
      </c>
      <c r="CX9" s="1041"/>
      <c r="CY9" s="1041"/>
      <c r="CZ9" s="1041"/>
      <c r="DA9" s="1042"/>
      <c r="DB9" s="1040" t="s">
        <v>597</v>
      </c>
      <c r="DC9" s="1041"/>
      <c r="DD9" s="1041"/>
      <c r="DE9" s="1041"/>
      <c r="DF9" s="1042"/>
      <c r="DG9" s="1040" t="s">
        <v>597</v>
      </c>
      <c r="DH9" s="1041"/>
      <c r="DI9" s="1041"/>
      <c r="DJ9" s="1041"/>
      <c r="DK9" s="1042"/>
      <c r="DL9" s="1040" t="s">
        <v>597</v>
      </c>
      <c r="DM9" s="1041"/>
      <c r="DN9" s="1041"/>
      <c r="DO9" s="1041"/>
      <c r="DP9" s="1042"/>
      <c r="DQ9" s="1040" t="s">
        <v>597</v>
      </c>
      <c r="DR9" s="1041"/>
      <c r="DS9" s="1041"/>
      <c r="DT9" s="1041"/>
      <c r="DU9" s="1042"/>
      <c r="DV9" s="1043"/>
      <c r="DW9" s="1044"/>
      <c r="DX9" s="1044"/>
      <c r="DY9" s="1044"/>
      <c r="DZ9" s="1045"/>
      <c r="EA9" s="254"/>
    </row>
    <row r="10" spans="1:131" s="255" customFormat="1" ht="26.25" customHeight="1" x14ac:dyDescent="0.2">
      <c r="A10" s="261">
        <v>4</v>
      </c>
      <c r="B10" s="1088" t="s">
        <v>386</v>
      </c>
      <c r="C10" s="1089"/>
      <c r="D10" s="1089"/>
      <c r="E10" s="1089"/>
      <c r="F10" s="1089"/>
      <c r="G10" s="1089"/>
      <c r="H10" s="1089"/>
      <c r="I10" s="1089"/>
      <c r="J10" s="1089"/>
      <c r="K10" s="1089"/>
      <c r="L10" s="1089"/>
      <c r="M10" s="1089"/>
      <c r="N10" s="1089"/>
      <c r="O10" s="1089"/>
      <c r="P10" s="1090"/>
      <c r="Q10" s="1094">
        <v>338902</v>
      </c>
      <c r="R10" s="1095"/>
      <c r="S10" s="1095"/>
      <c r="T10" s="1095"/>
      <c r="U10" s="1095"/>
      <c r="V10" s="1095">
        <v>338902</v>
      </c>
      <c r="W10" s="1095"/>
      <c r="X10" s="1095"/>
      <c r="Y10" s="1095"/>
      <c r="Z10" s="1095"/>
      <c r="AA10" s="1096">
        <v>1</v>
      </c>
      <c r="AB10" s="1071"/>
      <c r="AC10" s="1071"/>
      <c r="AD10" s="1071"/>
      <c r="AE10" s="1072"/>
      <c r="AF10" s="1070">
        <v>1</v>
      </c>
      <c r="AG10" s="1071"/>
      <c r="AH10" s="1071"/>
      <c r="AI10" s="1071"/>
      <c r="AJ10" s="1072"/>
      <c r="AK10" s="1137">
        <v>224632</v>
      </c>
      <c r="AL10" s="1138"/>
      <c r="AM10" s="1138"/>
      <c r="AN10" s="1138"/>
      <c r="AO10" s="1138"/>
      <c r="AP10" s="1138" t="s">
        <v>566</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571</v>
      </c>
      <c r="BT10" s="1066"/>
      <c r="BU10" s="1066"/>
      <c r="BV10" s="1066"/>
      <c r="BW10" s="1066"/>
      <c r="BX10" s="1066"/>
      <c r="BY10" s="1066"/>
      <c r="BZ10" s="1066"/>
      <c r="CA10" s="1066"/>
      <c r="CB10" s="1066"/>
      <c r="CC10" s="1066"/>
      <c r="CD10" s="1066"/>
      <c r="CE10" s="1066"/>
      <c r="CF10" s="1066"/>
      <c r="CG10" s="1067"/>
      <c r="CH10" s="1040">
        <v>13</v>
      </c>
      <c r="CI10" s="1041"/>
      <c r="CJ10" s="1041"/>
      <c r="CK10" s="1041"/>
      <c r="CL10" s="1042"/>
      <c r="CM10" s="1040">
        <v>461</v>
      </c>
      <c r="CN10" s="1041"/>
      <c r="CO10" s="1041"/>
      <c r="CP10" s="1041"/>
      <c r="CQ10" s="1042"/>
      <c r="CR10" s="1040">
        <v>50</v>
      </c>
      <c r="CS10" s="1041"/>
      <c r="CT10" s="1041"/>
      <c r="CU10" s="1041"/>
      <c r="CV10" s="1042"/>
      <c r="CW10" s="1040" t="s">
        <v>597</v>
      </c>
      <c r="CX10" s="1041"/>
      <c r="CY10" s="1041"/>
      <c r="CZ10" s="1041"/>
      <c r="DA10" s="1042"/>
      <c r="DB10" s="1040" t="s">
        <v>597</v>
      </c>
      <c r="DC10" s="1041"/>
      <c r="DD10" s="1041"/>
      <c r="DE10" s="1041"/>
      <c r="DF10" s="1042"/>
      <c r="DG10" s="1040" t="s">
        <v>597</v>
      </c>
      <c r="DH10" s="1041"/>
      <c r="DI10" s="1041"/>
      <c r="DJ10" s="1041"/>
      <c r="DK10" s="1042"/>
      <c r="DL10" s="1040" t="s">
        <v>597</v>
      </c>
      <c r="DM10" s="1041"/>
      <c r="DN10" s="1041"/>
      <c r="DO10" s="1041"/>
      <c r="DP10" s="1042"/>
      <c r="DQ10" s="1040" t="s">
        <v>597</v>
      </c>
      <c r="DR10" s="1041"/>
      <c r="DS10" s="1041"/>
      <c r="DT10" s="1041"/>
      <c r="DU10" s="1042"/>
      <c r="DV10" s="1043"/>
      <c r="DW10" s="1044"/>
      <c r="DX10" s="1044"/>
      <c r="DY10" s="1044"/>
      <c r="DZ10" s="1045"/>
      <c r="EA10" s="254"/>
    </row>
    <row r="11" spans="1:131" s="255" customFormat="1" ht="26.25" customHeight="1" x14ac:dyDescent="0.2">
      <c r="A11" s="261">
        <v>5</v>
      </c>
      <c r="B11" s="1088" t="s">
        <v>387</v>
      </c>
      <c r="C11" s="1089"/>
      <c r="D11" s="1089"/>
      <c r="E11" s="1089"/>
      <c r="F11" s="1089"/>
      <c r="G11" s="1089"/>
      <c r="H11" s="1089"/>
      <c r="I11" s="1089"/>
      <c r="J11" s="1089"/>
      <c r="K11" s="1089"/>
      <c r="L11" s="1089"/>
      <c r="M11" s="1089"/>
      <c r="N11" s="1089"/>
      <c r="O11" s="1089"/>
      <c r="P11" s="1090"/>
      <c r="Q11" s="1094">
        <v>2518</v>
      </c>
      <c r="R11" s="1095"/>
      <c r="S11" s="1095"/>
      <c r="T11" s="1095"/>
      <c r="U11" s="1095"/>
      <c r="V11" s="1095">
        <v>2518</v>
      </c>
      <c r="W11" s="1095"/>
      <c r="X11" s="1095"/>
      <c r="Y11" s="1095"/>
      <c r="Z11" s="1095"/>
      <c r="AA11" s="1096" t="s">
        <v>566</v>
      </c>
      <c r="AB11" s="1071"/>
      <c r="AC11" s="1071"/>
      <c r="AD11" s="1071"/>
      <c r="AE11" s="1072"/>
      <c r="AF11" s="1070" t="s">
        <v>128</v>
      </c>
      <c r="AG11" s="1071"/>
      <c r="AH11" s="1071"/>
      <c r="AI11" s="1071"/>
      <c r="AJ11" s="1072"/>
      <c r="AK11" s="1137" t="s">
        <v>567</v>
      </c>
      <c r="AL11" s="1138"/>
      <c r="AM11" s="1138"/>
      <c r="AN11" s="1138"/>
      <c r="AO11" s="1138"/>
      <c r="AP11" s="1138">
        <v>9609</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572</v>
      </c>
      <c r="BT11" s="1066"/>
      <c r="BU11" s="1066"/>
      <c r="BV11" s="1066"/>
      <c r="BW11" s="1066"/>
      <c r="BX11" s="1066"/>
      <c r="BY11" s="1066"/>
      <c r="BZ11" s="1066"/>
      <c r="CA11" s="1066"/>
      <c r="CB11" s="1066"/>
      <c r="CC11" s="1066"/>
      <c r="CD11" s="1066"/>
      <c r="CE11" s="1066"/>
      <c r="CF11" s="1066"/>
      <c r="CG11" s="1067"/>
      <c r="CH11" s="1040">
        <v>47</v>
      </c>
      <c r="CI11" s="1041"/>
      <c r="CJ11" s="1041"/>
      <c r="CK11" s="1041"/>
      <c r="CL11" s="1042"/>
      <c r="CM11" s="1040">
        <v>533</v>
      </c>
      <c r="CN11" s="1041"/>
      <c r="CO11" s="1041"/>
      <c r="CP11" s="1041"/>
      <c r="CQ11" s="1042"/>
      <c r="CR11" s="1040">
        <v>932</v>
      </c>
      <c r="CS11" s="1041"/>
      <c r="CT11" s="1041"/>
      <c r="CU11" s="1041"/>
      <c r="CV11" s="1042"/>
      <c r="CW11" s="1040" t="s">
        <v>597</v>
      </c>
      <c r="CX11" s="1041"/>
      <c r="CY11" s="1041"/>
      <c r="CZ11" s="1041"/>
      <c r="DA11" s="1042"/>
      <c r="DB11" s="1040">
        <v>637</v>
      </c>
      <c r="DC11" s="1041"/>
      <c r="DD11" s="1041"/>
      <c r="DE11" s="1041"/>
      <c r="DF11" s="1042"/>
      <c r="DG11" s="1040" t="s">
        <v>596</v>
      </c>
      <c r="DH11" s="1041"/>
      <c r="DI11" s="1041"/>
      <c r="DJ11" s="1041"/>
      <c r="DK11" s="1042"/>
      <c r="DL11" s="1040" t="s">
        <v>596</v>
      </c>
      <c r="DM11" s="1041"/>
      <c r="DN11" s="1041"/>
      <c r="DO11" s="1041"/>
      <c r="DP11" s="1042"/>
      <c r="DQ11" s="1040" t="s">
        <v>596</v>
      </c>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6"/>
      <c r="AB12" s="1071"/>
      <c r="AC12" s="1071"/>
      <c r="AD12" s="1071"/>
      <c r="AE12" s="1072"/>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573</v>
      </c>
      <c r="BT12" s="1066"/>
      <c r="BU12" s="1066"/>
      <c r="BV12" s="1066"/>
      <c r="BW12" s="1066"/>
      <c r="BX12" s="1066"/>
      <c r="BY12" s="1066"/>
      <c r="BZ12" s="1066"/>
      <c r="CA12" s="1066"/>
      <c r="CB12" s="1066"/>
      <c r="CC12" s="1066"/>
      <c r="CD12" s="1066"/>
      <c r="CE12" s="1066"/>
      <c r="CF12" s="1066"/>
      <c r="CG12" s="1067"/>
      <c r="CH12" s="1040">
        <v>8</v>
      </c>
      <c r="CI12" s="1041"/>
      <c r="CJ12" s="1041"/>
      <c r="CK12" s="1041"/>
      <c r="CL12" s="1042"/>
      <c r="CM12" s="1040">
        <v>150</v>
      </c>
      <c r="CN12" s="1041"/>
      <c r="CO12" s="1041"/>
      <c r="CP12" s="1041"/>
      <c r="CQ12" s="1042"/>
      <c r="CR12" s="1040">
        <v>50</v>
      </c>
      <c r="CS12" s="1041"/>
      <c r="CT12" s="1041"/>
      <c r="CU12" s="1041"/>
      <c r="CV12" s="1042"/>
      <c r="CW12" s="1040" t="s">
        <v>596</v>
      </c>
      <c r="CX12" s="1041"/>
      <c r="CY12" s="1041"/>
      <c r="CZ12" s="1041"/>
      <c r="DA12" s="1042"/>
      <c r="DB12" s="1040" t="s">
        <v>596</v>
      </c>
      <c r="DC12" s="1041"/>
      <c r="DD12" s="1041"/>
      <c r="DE12" s="1041"/>
      <c r="DF12" s="1042"/>
      <c r="DG12" s="1040" t="s">
        <v>596</v>
      </c>
      <c r="DH12" s="1041"/>
      <c r="DI12" s="1041"/>
      <c r="DJ12" s="1041"/>
      <c r="DK12" s="1042"/>
      <c r="DL12" s="1040" t="s">
        <v>596</v>
      </c>
      <c r="DM12" s="1041"/>
      <c r="DN12" s="1041"/>
      <c r="DO12" s="1041"/>
      <c r="DP12" s="1042"/>
      <c r="DQ12" s="1040" t="s">
        <v>596</v>
      </c>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598</v>
      </c>
      <c r="BT13" s="1066"/>
      <c r="BU13" s="1066"/>
      <c r="BV13" s="1066"/>
      <c r="BW13" s="1066"/>
      <c r="BX13" s="1066"/>
      <c r="BY13" s="1066"/>
      <c r="BZ13" s="1066"/>
      <c r="CA13" s="1066"/>
      <c r="CB13" s="1066"/>
      <c r="CC13" s="1066"/>
      <c r="CD13" s="1066"/>
      <c r="CE13" s="1066"/>
      <c r="CF13" s="1066"/>
      <c r="CG13" s="1067"/>
      <c r="CH13" s="1040">
        <v>14</v>
      </c>
      <c r="CI13" s="1041"/>
      <c r="CJ13" s="1041"/>
      <c r="CK13" s="1041"/>
      <c r="CL13" s="1042"/>
      <c r="CM13" s="1040">
        <v>437</v>
      </c>
      <c r="CN13" s="1041"/>
      <c r="CO13" s="1041"/>
      <c r="CP13" s="1041"/>
      <c r="CQ13" s="1042"/>
      <c r="CR13" s="1040">
        <v>30</v>
      </c>
      <c r="CS13" s="1041"/>
      <c r="CT13" s="1041"/>
      <c r="CU13" s="1041"/>
      <c r="CV13" s="1042"/>
      <c r="CW13" s="1040">
        <v>2</v>
      </c>
      <c r="CX13" s="1041"/>
      <c r="CY13" s="1041"/>
      <c r="CZ13" s="1041"/>
      <c r="DA13" s="1042"/>
      <c r="DB13" s="1040" t="s">
        <v>596</v>
      </c>
      <c r="DC13" s="1041"/>
      <c r="DD13" s="1041"/>
      <c r="DE13" s="1041"/>
      <c r="DF13" s="1042"/>
      <c r="DG13" s="1040" t="s">
        <v>596</v>
      </c>
      <c r="DH13" s="1041"/>
      <c r="DI13" s="1041"/>
      <c r="DJ13" s="1041"/>
      <c r="DK13" s="1042"/>
      <c r="DL13" s="1040" t="s">
        <v>596</v>
      </c>
      <c r="DM13" s="1041"/>
      <c r="DN13" s="1041"/>
      <c r="DO13" s="1041"/>
      <c r="DP13" s="1042"/>
      <c r="DQ13" s="1040" t="s">
        <v>596</v>
      </c>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574</v>
      </c>
      <c r="BT14" s="1066"/>
      <c r="BU14" s="1066"/>
      <c r="BV14" s="1066"/>
      <c r="BW14" s="1066"/>
      <c r="BX14" s="1066"/>
      <c r="BY14" s="1066"/>
      <c r="BZ14" s="1066"/>
      <c r="CA14" s="1066"/>
      <c r="CB14" s="1066"/>
      <c r="CC14" s="1066"/>
      <c r="CD14" s="1066"/>
      <c r="CE14" s="1066"/>
      <c r="CF14" s="1066"/>
      <c r="CG14" s="1067"/>
      <c r="CH14" s="1040">
        <v>1</v>
      </c>
      <c r="CI14" s="1041"/>
      <c r="CJ14" s="1041"/>
      <c r="CK14" s="1041"/>
      <c r="CL14" s="1042"/>
      <c r="CM14" s="1040">
        <v>730</v>
      </c>
      <c r="CN14" s="1041"/>
      <c r="CO14" s="1041"/>
      <c r="CP14" s="1041"/>
      <c r="CQ14" s="1042"/>
      <c r="CR14" s="1040">
        <v>55</v>
      </c>
      <c r="CS14" s="1041"/>
      <c r="CT14" s="1041"/>
      <c r="CU14" s="1041"/>
      <c r="CV14" s="1042"/>
      <c r="CW14" s="1040">
        <v>702</v>
      </c>
      <c r="CX14" s="1041"/>
      <c r="CY14" s="1041"/>
      <c r="CZ14" s="1041"/>
      <c r="DA14" s="1042"/>
      <c r="DB14" s="1040" t="s">
        <v>596</v>
      </c>
      <c r="DC14" s="1041"/>
      <c r="DD14" s="1041"/>
      <c r="DE14" s="1041"/>
      <c r="DF14" s="1042"/>
      <c r="DG14" s="1040" t="s">
        <v>596</v>
      </c>
      <c r="DH14" s="1041"/>
      <c r="DI14" s="1041"/>
      <c r="DJ14" s="1041"/>
      <c r="DK14" s="1042"/>
      <c r="DL14" s="1040" t="s">
        <v>596</v>
      </c>
      <c r="DM14" s="1041"/>
      <c r="DN14" s="1041"/>
      <c r="DO14" s="1041"/>
      <c r="DP14" s="1042"/>
      <c r="DQ14" s="1040" t="s">
        <v>596</v>
      </c>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575</v>
      </c>
      <c r="BT15" s="1066"/>
      <c r="BU15" s="1066"/>
      <c r="BV15" s="1066"/>
      <c r="BW15" s="1066"/>
      <c r="BX15" s="1066"/>
      <c r="BY15" s="1066"/>
      <c r="BZ15" s="1066"/>
      <c r="CA15" s="1066"/>
      <c r="CB15" s="1066"/>
      <c r="CC15" s="1066"/>
      <c r="CD15" s="1066"/>
      <c r="CE15" s="1066"/>
      <c r="CF15" s="1066"/>
      <c r="CG15" s="1067"/>
      <c r="CH15" s="1040">
        <v>-1</v>
      </c>
      <c r="CI15" s="1041"/>
      <c r="CJ15" s="1041"/>
      <c r="CK15" s="1041"/>
      <c r="CL15" s="1042"/>
      <c r="CM15" s="1040">
        <v>93</v>
      </c>
      <c r="CN15" s="1041"/>
      <c r="CO15" s="1041"/>
      <c r="CP15" s="1041"/>
      <c r="CQ15" s="1042"/>
      <c r="CR15" s="1040">
        <v>15</v>
      </c>
      <c r="CS15" s="1041"/>
      <c r="CT15" s="1041"/>
      <c r="CU15" s="1041"/>
      <c r="CV15" s="1042"/>
      <c r="CW15" s="1040">
        <v>25</v>
      </c>
      <c r="CX15" s="1041"/>
      <c r="CY15" s="1041"/>
      <c r="CZ15" s="1041"/>
      <c r="DA15" s="1042"/>
      <c r="DB15" s="1040">
        <v>40</v>
      </c>
      <c r="DC15" s="1041"/>
      <c r="DD15" s="1041"/>
      <c r="DE15" s="1041"/>
      <c r="DF15" s="1042"/>
      <c r="DG15" s="1040" t="s">
        <v>596</v>
      </c>
      <c r="DH15" s="1041"/>
      <c r="DI15" s="1041"/>
      <c r="DJ15" s="1041"/>
      <c r="DK15" s="1042"/>
      <c r="DL15" s="1040" t="s">
        <v>596</v>
      </c>
      <c r="DM15" s="1041"/>
      <c r="DN15" s="1041"/>
      <c r="DO15" s="1041"/>
      <c r="DP15" s="1042"/>
      <c r="DQ15" s="1040" t="s">
        <v>596</v>
      </c>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576</v>
      </c>
      <c r="BT16" s="1066"/>
      <c r="BU16" s="1066"/>
      <c r="BV16" s="1066"/>
      <c r="BW16" s="1066"/>
      <c r="BX16" s="1066"/>
      <c r="BY16" s="1066"/>
      <c r="BZ16" s="1066"/>
      <c r="CA16" s="1066"/>
      <c r="CB16" s="1066"/>
      <c r="CC16" s="1066"/>
      <c r="CD16" s="1066"/>
      <c r="CE16" s="1066"/>
      <c r="CF16" s="1066"/>
      <c r="CG16" s="1067"/>
      <c r="CH16" s="1040">
        <v>-8</v>
      </c>
      <c r="CI16" s="1041"/>
      <c r="CJ16" s="1041"/>
      <c r="CK16" s="1041"/>
      <c r="CL16" s="1042"/>
      <c r="CM16" s="1040">
        <v>84</v>
      </c>
      <c r="CN16" s="1041"/>
      <c r="CO16" s="1041"/>
      <c r="CP16" s="1041"/>
      <c r="CQ16" s="1042"/>
      <c r="CR16" s="1040">
        <v>50</v>
      </c>
      <c r="CS16" s="1041"/>
      <c r="CT16" s="1041"/>
      <c r="CU16" s="1041"/>
      <c r="CV16" s="1042"/>
      <c r="CW16" s="1040">
        <v>0</v>
      </c>
      <c r="CX16" s="1041"/>
      <c r="CY16" s="1041"/>
      <c r="CZ16" s="1041"/>
      <c r="DA16" s="1042"/>
      <c r="DB16" s="1040" t="s">
        <v>596</v>
      </c>
      <c r="DC16" s="1041"/>
      <c r="DD16" s="1041"/>
      <c r="DE16" s="1041"/>
      <c r="DF16" s="1042"/>
      <c r="DG16" s="1040" t="s">
        <v>596</v>
      </c>
      <c r="DH16" s="1041"/>
      <c r="DI16" s="1041"/>
      <c r="DJ16" s="1041"/>
      <c r="DK16" s="1042"/>
      <c r="DL16" s="1040" t="s">
        <v>596</v>
      </c>
      <c r="DM16" s="1041"/>
      <c r="DN16" s="1041"/>
      <c r="DO16" s="1041"/>
      <c r="DP16" s="1042"/>
      <c r="DQ16" s="1040" t="s">
        <v>596</v>
      </c>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577</v>
      </c>
      <c r="BT17" s="1066"/>
      <c r="BU17" s="1066"/>
      <c r="BV17" s="1066"/>
      <c r="BW17" s="1066"/>
      <c r="BX17" s="1066"/>
      <c r="BY17" s="1066"/>
      <c r="BZ17" s="1066"/>
      <c r="CA17" s="1066"/>
      <c r="CB17" s="1066"/>
      <c r="CC17" s="1066"/>
      <c r="CD17" s="1066"/>
      <c r="CE17" s="1066"/>
      <c r="CF17" s="1066"/>
      <c r="CG17" s="1067"/>
      <c r="CH17" s="1040">
        <v>-13</v>
      </c>
      <c r="CI17" s="1041"/>
      <c r="CJ17" s="1041"/>
      <c r="CK17" s="1041"/>
      <c r="CL17" s="1042"/>
      <c r="CM17" s="1040">
        <v>119</v>
      </c>
      <c r="CN17" s="1041"/>
      <c r="CO17" s="1041"/>
      <c r="CP17" s="1041"/>
      <c r="CQ17" s="1042"/>
      <c r="CR17" s="1040">
        <v>25</v>
      </c>
      <c r="CS17" s="1041"/>
      <c r="CT17" s="1041"/>
      <c r="CU17" s="1041"/>
      <c r="CV17" s="1042"/>
      <c r="CW17" s="1040">
        <v>34</v>
      </c>
      <c r="CX17" s="1041"/>
      <c r="CY17" s="1041"/>
      <c r="CZ17" s="1041"/>
      <c r="DA17" s="1042"/>
      <c r="DB17" s="1040" t="s">
        <v>596</v>
      </c>
      <c r="DC17" s="1041"/>
      <c r="DD17" s="1041"/>
      <c r="DE17" s="1041"/>
      <c r="DF17" s="1042"/>
      <c r="DG17" s="1040" t="s">
        <v>596</v>
      </c>
      <c r="DH17" s="1041"/>
      <c r="DI17" s="1041"/>
      <c r="DJ17" s="1041"/>
      <c r="DK17" s="1042"/>
      <c r="DL17" s="1040" t="s">
        <v>596</v>
      </c>
      <c r="DM17" s="1041"/>
      <c r="DN17" s="1041"/>
      <c r="DO17" s="1041"/>
      <c r="DP17" s="1042"/>
      <c r="DQ17" s="1040" t="s">
        <v>596</v>
      </c>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578</v>
      </c>
      <c r="BT18" s="1066"/>
      <c r="BU18" s="1066"/>
      <c r="BV18" s="1066"/>
      <c r="BW18" s="1066"/>
      <c r="BX18" s="1066"/>
      <c r="BY18" s="1066"/>
      <c r="BZ18" s="1066"/>
      <c r="CA18" s="1066"/>
      <c r="CB18" s="1066"/>
      <c r="CC18" s="1066"/>
      <c r="CD18" s="1066"/>
      <c r="CE18" s="1066"/>
      <c r="CF18" s="1066"/>
      <c r="CG18" s="1067"/>
      <c r="CH18" s="1040">
        <v>8</v>
      </c>
      <c r="CI18" s="1041"/>
      <c r="CJ18" s="1041"/>
      <c r="CK18" s="1041"/>
      <c r="CL18" s="1042"/>
      <c r="CM18" s="1040">
        <v>48</v>
      </c>
      <c r="CN18" s="1041"/>
      <c r="CO18" s="1041"/>
      <c r="CP18" s="1041"/>
      <c r="CQ18" s="1042"/>
      <c r="CR18" s="1040">
        <v>5</v>
      </c>
      <c r="CS18" s="1041"/>
      <c r="CT18" s="1041"/>
      <c r="CU18" s="1041"/>
      <c r="CV18" s="1042"/>
      <c r="CW18" s="1040">
        <v>7</v>
      </c>
      <c r="CX18" s="1041"/>
      <c r="CY18" s="1041"/>
      <c r="CZ18" s="1041"/>
      <c r="DA18" s="1042"/>
      <c r="DB18" s="1040" t="s">
        <v>596</v>
      </c>
      <c r="DC18" s="1041"/>
      <c r="DD18" s="1041"/>
      <c r="DE18" s="1041"/>
      <c r="DF18" s="1042"/>
      <c r="DG18" s="1040" t="s">
        <v>596</v>
      </c>
      <c r="DH18" s="1041"/>
      <c r="DI18" s="1041"/>
      <c r="DJ18" s="1041"/>
      <c r="DK18" s="1042"/>
      <c r="DL18" s="1040" t="s">
        <v>596</v>
      </c>
      <c r="DM18" s="1041"/>
      <c r="DN18" s="1041"/>
      <c r="DO18" s="1041"/>
      <c r="DP18" s="1042"/>
      <c r="DQ18" s="1040" t="s">
        <v>596</v>
      </c>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579</v>
      </c>
      <c r="BT19" s="1066"/>
      <c r="BU19" s="1066"/>
      <c r="BV19" s="1066"/>
      <c r="BW19" s="1066"/>
      <c r="BX19" s="1066"/>
      <c r="BY19" s="1066"/>
      <c r="BZ19" s="1066"/>
      <c r="CA19" s="1066"/>
      <c r="CB19" s="1066"/>
      <c r="CC19" s="1066"/>
      <c r="CD19" s="1066"/>
      <c r="CE19" s="1066"/>
      <c r="CF19" s="1066"/>
      <c r="CG19" s="1067"/>
      <c r="CH19" s="1040">
        <v>112</v>
      </c>
      <c r="CI19" s="1041"/>
      <c r="CJ19" s="1041"/>
      <c r="CK19" s="1041"/>
      <c r="CL19" s="1042"/>
      <c r="CM19" s="1040">
        <v>1994</v>
      </c>
      <c r="CN19" s="1041"/>
      <c r="CO19" s="1041"/>
      <c r="CP19" s="1041"/>
      <c r="CQ19" s="1042"/>
      <c r="CR19" s="1040">
        <v>100</v>
      </c>
      <c r="CS19" s="1041"/>
      <c r="CT19" s="1041"/>
      <c r="CU19" s="1041"/>
      <c r="CV19" s="1042"/>
      <c r="CW19" s="1040">
        <v>295</v>
      </c>
      <c r="CX19" s="1041"/>
      <c r="CY19" s="1041"/>
      <c r="CZ19" s="1041"/>
      <c r="DA19" s="1042"/>
      <c r="DB19" s="1040" t="s">
        <v>596</v>
      </c>
      <c r="DC19" s="1041"/>
      <c r="DD19" s="1041"/>
      <c r="DE19" s="1041"/>
      <c r="DF19" s="1042"/>
      <c r="DG19" s="1040" t="s">
        <v>596</v>
      </c>
      <c r="DH19" s="1041"/>
      <c r="DI19" s="1041"/>
      <c r="DJ19" s="1041"/>
      <c r="DK19" s="1042"/>
      <c r="DL19" s="1040" t="s">
        <v>596</v>
      </c>
      <c r="DM19" s="1041"/>
      <c r="DN19" s="1041"/>
      <c r="DO19" s="1041"/>
      <c r="DP19" s="1042"/>
      <c r="DQ19" s="1040" t="s">
        <v>596</v>
      </c>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580</v>
      </c>
      <c r="BT20" s="1066"/>
      <c r="BU20" s="1066"/>
      <c r="BV20" s="1066"/>
      <c r="BW20" s="1066"/>
      <c r="BX20" s="1066"/>
      <c r="BY20" s="1066"/>
      <c r="BZ20" s="1066"/>
      <c r="CA20" s="1066"/>
      <c r="CB20" s="1066"/>
      <c r="CC20" s="1066"/>
      <c r="CD20" s="1066"/>
      <c r="CE20" s="1066"/>
      <c r="CF20" s="1066"/>
      <c r="CG20" s="1067"/>
      <c r="CH20" s="1040">
        <v>27</v>
      </c>
      <c r="CI20" s="1041"/>
      <c r="CJ20" s="1041"/>
      <c r="CK20" s="1041"/>
      <c r="CL20" s="1042"/>
      <c r="CM20" s="1040">
        <v>528</v>
      </c>
      <c r="CN20" s="1041"/>
      <c r="CO20" s="1041"/>
      <c r="CP20" s="1041"/>
      <c r="CQ20" s="1042"/>
      <c r="CR20" s="1040">
        <v>54</v>
      </c>
      <c r="CS20" s="1041"/>
      <c r="CT20" s="1041"/>
      <c r="CU20" s="1041"/>
      <c r="CV20" s="1042"/>
      <c r="CW20" s="1040" t="s">
        <v>596</v>
      </c>
      <c r="CX20" s="1041"/>
      <c r="CY20" s="1041"/>
      <c r="CZ20" s="1041"/>
      <c r="DA20" s="1042"/>
      <c r="DB20" s="1040" t="s">
        <v>596</v>
      </c>
      <c r="DC20" s="1041"/>
      <c r="DD20" s="1041"/>
      <c r="DE20" s="1041"/>
      <c r="DF20" s="1042"/>
      <c r="DG20" s="1040" t="s">
        <v>596</v>
      </c>
      <c r="DH20" s="1041"/>
      <c r="DI20" s="1041"/>
      <c r="DJ20" s="1041"/>
      <c r="DK20" s="1042"/>
      <c r="DL20" s="1040" t="s">
        <v>596</v>
      </c>
      <c r="DM20" s="1041"/>
      <c r="DN20" s="1041"/>
      <c r="DO20" s="1041"/>
      <c r="DP20" s="1042"/>
      <c r="DQ20" s="1040" t="s">
        <v>596</v>
      </c>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581</v>
      </c>
      <c r="BT21" s="1066"/>
      <c r="BU21" s="1066"/>
      <c r="BV21" s="1066"/>
      <c r="BW21" s="1066"/>
      <c r="BX21" s="1066"/>
      <c r="BY21" s="1066"/>
      <c r="BZ21" s="1066"/>
      <c r="CA21" s="1066"/>
      <c r="CB21" s="1066"/>
      <c r="CC21" s="1066"/>
      <c r="CD21" s="1066"/>
      <c r="CE21" s="1066"/>
      <c r="CF21" s="1066"/>
      <c r="CG21" s="1067"/>
      <c r="CH21" s="1040">
        <v>-1</v>
      </c>
      <c r="CI21" s="1041"/>
      <c r="CJ21" s="1041"/>
      <c r="CK21" s="1041"/>
      <c r="CL21" s="1042"/>
      <c r="CM21" s="1040">
        <v>94</v>
      </c>
      <c r="CN21" s="1041"/>
      <c r="CO21" s="1041"/>
      <c r="CP21" s="1041"/>
      <c r="CQ21" s="1042"/>
      <c r="CR21" s="1040">
        <v>50</v>
      </c>
      <c r="CS21" s="1041"/>
      <c r="CT21" s="1041"/>
      <c r="CU21" s="1041"/>
      <c r="CV21" s="1042"/>
      <c r="CW21" s="1040" t="s">
        <v>596</v>
      </c>
      <c r="CX21" s="1041"/>
      <c r="CY21" s="1041"/>
      <c r="CZ21" s="1041"/>
      <c r="DA21" s="1042"/>
      <c r="DB21" s="1040" t="s">
        <v>596</v>
      </c>
      <c r="DC21" s="1041"/>
      <c r="DD21" s="1041"/>
      <c r="DE21" s="1041"/>
      <c r="DF21" s="1042"/>
      <c r="DG21" s="1040" t="s">
        <v>596</v>
      </c>
      <c r="DH21" s="1041"/>
      <c r="DI21" s="1041"/>
      <c r="DJ21" s="1041"/>
      <c r="DK21" s="1042"/>
      <c r="DL21" s="1040" t="s">
        <v>596</v>
      </c>
      <c r="DM21" s="1041"/>
      <c r="DN21" s="1041"/>
      <c r="DO21" s="1041"/>
      <c r="DP21" s="1042"/>
      <c r="DQ21" s="1040" t="s">
        <v>596</v>
      </c>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t="s">
        <v>582</v>
      </c>
      <c r="BT22" s="1066"/>
      <c r="BU22" s="1066"/>
      <c r="BV22" s="1066"/>
      <c r="BW22" s="1066"/>
      <c r="BX22" s="1066"/>
      <c r="BY22" s="1066"/>
      <c r="BZ22" s="1066"/>
      <c r="CA22" s="1066"/>
      <c r="CB22" s="1066"/>
      <c r="CC22" s="1066"/>
      <c r="CD22" s="1066"/>
      <c r="CE22" s="1066"/>
      <c r="CF22" s="1066"/>
      <c r="CG22" s="1067"/>
      <c r="CH22" s="1040">
        <v>71</v>
      </c>
      <c r="CI22" s="1041"/>
      <c r="CJ22" s="1041"/>
      <c r="CK22" s="1041"/>
      <c r="CL22" s="1042"/>
      <c r="CM22" s="1040">
        <v>8865</v>
      </c>
      <c r="CN22" s="1041"/>
      <c r="CO22" s="1041"/>
      <c r="CP22" s="1041"/>
      <c r="CQ22" s="1042"/>
      <c r="CR22" s="1040">
        <v>50</v>
      </c>
      <c r="CS22" s="1041"/>
      <c r="CT22" s="1041"/>
      <c r="CU22" s="1041"/>
      <c r="CV22" s="1042"/>
      <c r="CW22" s="1040">
        <v>40</v>
      </c>
      <c r="CX22" s="1041"/>
      <c r="CY22" s="1041"/>
      <c r="CZ22" s="1041"/>
      <c r="DA22" s="1042"/>
      <c r="DB22" s="1040" t="s">
        <v>596</v>
      </c>
      <c r="DC22" s="1041"/>
      <c r="DD22" s="1041"/>
      <c r="DE22" s="1041"/>
      <c r="DF22" s="1042"/>
      <c r="DG22" s="1040" t="s">
        <v>596</v>
      </c>
      <c r="DH22" s="1041"/>
      <c r="DI22" s="1041"/>
      <c r="DJ22" s="1041"/>
      <c r="DK22" s="1042"/>
      <c r="DL22" s="1040" t="s">
        <v>596</v>
      </c>
      <c r="DM22" s="1041"/>
      <c r="DN22" s="1041"/>
      <c r="DO22" s="1041"/>
      <c r="DP22" s="1042"/>
      <c r="DQ22" s="1040" t="s">
        <v>596</v>
      </c>
      <c r="DR22" s="1041"/>
      <c r="DS22" s="1041"/>
      <c r="DT22" s="1041"/>
      <c r="DU22" s="1042"/>
      <c r="DV22" s="1043"/>
      <c r="DW22" s="1044"/>
      <c r="DX22" s="1044"/>
      <c r="DY22" s="1044"/>
      <c r="DZ22" s="1045"/>
      <c r="EA22" s="254"/>
    </row>
    <row r="23" spans="1:131" s="255" customFormat="1" ht="26.25" customHeight="1" thickBot="1" x14ac:dyDescent="0.25">
      <c r="A23" s="264" t="s">
        <v>389</v>
      </c>
      <c r="B23" s="995" t="s">
        <v>390</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346</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t="s">
        <v>583</v>
      </c>
      <c r="BT23" s="1066"/>
      <c r="BU23" s="1066"/>
      <c r="BV23" s="1066"/>
      <c r="BW23" s="1066"/>
      <c r="BX23" s="1066"/>
      <c r="BY23" s="1066"/>
      <c r="BZ23" s="1066"/>
      <c r="CA23" s="1066"/>
      <c r="CB23" s="1066"/>
      <c r="CC23" s="1066"/>
      <c r="CD23" s="1066"/>
      <c r="CE23" s="1066"/>
      <c r="CF23" s="1066"/>
      <c r="CG23" s="1067"/>
      <c r="CH23" s="1040">
        <v>-5</v>
      </c>
      <c r="CI23" s="1041"/>
      <c r="CJ23" s="1041"/>
      <c r="CK23" s="1041"/>
      <c r="CL23" s="1042"/>
      <c r="CM23" s="1040">
        <v>83</v>
      </c>
      <c r="CN23" s="1041"/>
      <c r="CO23" s="1041"/>
      <c r="CP23" s="1041"/>
      <c r="CQ23" s="1042"/>
      <c r="CR23" s="1040">
        <v>30</v>
      </c>
      <c r="CS23" s="1041"/>
      <c r="CT23" s="1041"/>
      <c r="CU23" s="1041"/>
      <c r="CV23" s="1042"/>
      <c r="CW23" s="1040">
        <v>4</v>
      </c>
      <c r="CX23" s="1041"/>
      <c r="CY23" s="1041"/>
      <c r="CZ23" s="1041"/>
      <c r="DA23" s="1042"/>
      <c r="DB23" s="1040" t="s">
        <v>596</v>
      </c>
      <c r="DC23" s="1041"/>
      <c r="DD23" s="1041"/>
      <c r="DE23" s="1041"/>
      <c r="DF23" s="1042"/>
      <c r="DG23" s="1040" t="s">
        <v>596</v>
      </c>
      <c r="DH23" s="1041"/>
      <c r="DI23" s="1041"/>
      <c r="DJ23" s="1041"/>
      <c r="DK23" s="1042"/>
      <c r="DL23" s="1040" t="s">
        <v>596</v>
      </c>
      <c r="DM23" s="1041"/>
      <c r="DN23" s="1041"/>
      <c r="DO23" s="1041"/>
      <c r="DP23" s="1042"/>
      <c r="DQ23" s="1040" t="s">
        <v>596</v>
      </c>
      <c r="DR23" s="1041"/>
      <c r="DS23" s="1041"/>
      <c r="DT23" s="1041"/>
      <c r="DU23" s="1042"/>
      <c r="DV23" s="1043"/>
      <c r="DW23" s="1044"/>
      <c r="DX23" s="1044"/>
      <c r="DY23" s="1044"/>
      <c r="DZ23" s="1045"/>
      <c r="EA23" s="254"/>
    </row>
    <row r="24" spans="1:131" s="255" customFormat="1" ht="26.25" customHeight="1" x14ac:dyDescent="0.2">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584</v>
      </c>
      <c r="BT24" s="1066"/>
      <c r="BU24" s="1066"/>
      <c r="BV24" s="1066"/>
      <c r="BW24" s="1066"/>
      <c r="BX24" s="1066"/>
      <c r="BY24" s="1066"/>
      <c r="BZ24" s="1066"/>
      <c r="CA24" s="1066"/>
      <c r="CB24" s="1066"/>
      <c r="CC24" s="1066"/>
      <c r="CD24" s="1066"/>
      <c r="CE24" s="1066"/>
      <c r="CF24" s="1066"/>
      <c r="CG24" s="1067"/>
      <c r="CH24" s="1040">
        <v>407</v>
      </c>
      <c r="CI24" s="1041"/>
      <c r="CJ24" s="1041"/>
      <c r="CK24" s="1041"/>
      <c r="CL24" s="1042"/>
      <c r="CM24" s="1040">
        <v>6148</v>
      </c>
      <c r="CN24" s="1041"/>
      <c r="CO24" s="1041"/>
      <c r="CP24" s="1041"/>
      <c r="CQ24" s="1042"/>
      <c r="CR24" s="1040">
        <v>10</v>
      </c>
      <c r="CS24" s="1041"/>
      <c r="CT24" s="1041"/>
      <c r="CU24" s="1041"/>
      <c r="CV24" s="1042"/>
      <c r="CW24" s="1040" t="s">
        <v>597</v>
      </c>
      <c r="CX24" s="1041"/>
      <c r="CY24" s="1041"/>
      <c r="CZ24" s="1041"/>
      <c r="DA24" s="1042"/>
      <c r="DB24" s="1040">
        <v>4468</v>
      </c>
      <c r="DC24" s="1041"/>
      <c r="DD24" s="1041"/>
      <c r="DE24" s="1041"/>
      <c r="DF24" s="1042"/>
      <c r="DG24" s="1040" t="s">
        <v>596</v>
      </c>
      <c r="DH24" s="1041"/>
      <c r="DI24" s="1041"/>
      <c r="DJ24" s="1041"/>
      <c r="DK24" s="1042"/>
      <c r="DL24" s="1040" t="s">
        <v>596</v>
      </c>
      <c r="DM24" s="1041"/>
      <c r="DN24" s="1041"/>
      <c r="DO24" s="1041"/>
      <c r="DP24" s="1042"/>
      <c r="DQ24" s="1040" t="s">
        <v>596</v>
      </c>
      <c r="DR24" s="1041"/>
      <c r="DS24" s="1041"/>
      <c r="DT24" s="1041"/>
      <c r="DU24" s="1042"/>
      <c r="DV24" s="1043"/>
      <c r="DW24" s="1044"/>
      <c r="DX24" s="1044"/>
      <c r="DY24" s="1044"/>
      <c r="DZ24" s="1045"/>
      <c r="EA24" s="254"/>
    </row>
    <row r="25" spans="1:131" s="247" customFormat="1" ht="26.25" customHeight="1" thickBot="1" x14ac:dyDescent="0.25">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t="s">
        <v>585</v>
      </c>
      <c r="BT25" s="1066"/>
      <c r="BU25" s="1066"/>
      <c r="BV25" s="1066"/>
      <c r="BW25" s="1066"/>
      <c r="BX25" s="1066"/>
      <c r="BY25" s="1066"/>
      <c r="BZ25" s="1066"/>
      <c r="CA25" s="1066"/>
      <c r="CB25" s="1066"/>
      <c r="CC25" s="1066"/>
      <c r="CD25" s="1066"/>
      <c r="CE25" s="1066"/>
      <c r="CF25" s="1066"/>
      <c r="CG25" s="1067"/>
      <c r="CH25" s="1040">
        <v>19</v>
      </c>
      <c r="CI25" s="1041"/>
      <c r="CJ25" s="1041"/>
      <c r="CK25" s="1041"/>
      <c r="CL25" s="1042"/>
      <c r="CM25" s="1040">
        <v>272</v>
      </c>
      <c r="CN25" s="1041"/>
      <c r="CO25" s="1041"/>
      <c r="CP25" s="1041"/>
      <c r="CQ25" s="1042"/>
      <c r="CR25" s="1040">
        <v>60</v>
      </c>
      <c r="CS25" s="1041"/>
      <c r="CT25" s="1041"/>
      <c r="CU25" s="1041"/>
      <c r="CV25" s="1042"/>
      <c r="CW25" s="1040">
        <v>51</v>
      </c>
      <c r="CX25" s="1041"/>
      <c r="CY25" s="1041"/>
      <c r="CZ25" s="1041"/>
      <c r="DA25" s="1042"/>
      <c r="DB25" s="1040" t="s">
        <v>596</v>
      </c>
      <c r="DC25" s="1041"/>
      <c r="DD25" s="1041"/>
      <c r="DE25" s="1041"/>
      <c r="DF25" s="1042"/>
      <c r="DG25" s="1040" t="s">
        <v>596</v>
      </c>
      <c r="DH25" s="1041"/>
      <c r="DI25" s="1041"/>
      <c r="DJ25" s="1041"/>
      <c r="DK25" s="1042"/>
      <c r="DL25" s="1040" t="s">
        <v>596</v>
      </c>
      <c r="DM25" s="1041"/>
      <c r="DN25" s="1041"/>
      <c r="DO25" s="1041"/>
      <c r="DP25" s="1042"/>
      <c r="DQ25" s="1040" t="s">
        <v>596</v>
      </c>
      <c r="DR25" s="1041"/>
      <c r="DS25" s="1041"/>
      <c r="DT25" s="1041"/>
      <c r="DU25" s="1042"/>
      <c r="DV25" s="1043"/>
      <c r="DW25" s="1044"/>
      <c r="DX25" s="1044"/>
      <c r="DY25" s="1044"/>
      <c r="DZ25" s="1045"/>
      <c r="EA25" s="246"/>
    </row>
    <row r="26" spans="1:131" s="247" customFormat="1" ht="26.25" customHeight="1" x14ac:dyDescent="0.2">
      <c r="A26" s="1046" t="s">
        <v>366</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373</v>
      </c>
      <c r="BF26" s="1053"/>
      <c r="BG26" s="1053"/>
      <c r="BH26" s="1053"/>
      <c r="BI26" s="1068"/>
      <c r="BJ26" s="252"/>
      <c r="BK26" s="252"/>
      <c r="BL26" s="252"/>
      <c r="BM26" s="252"/>
      <c r="BN26" s="252"/>
      <c r="BO26" s="265"/>
      <c r="BP26" s="265"/>
      <c r="BQ26" s="262">
        <v>20</v>
      </c>
      <c r="BR26" s="263" t="s">
        <v>595</v>
      </c>
      <c r="BS26" s="1065" t="s">
        <v>586</v>
      </c>
      <c r="BT26" s="1066"/>
      <c r="BU26" s="1066"/>
      <c r="BV26" s="1066"/>
      <c r="BW26" s="1066"/>
      <c r="BX26" s="1066"/>
      <c r="BY26" s="1066"/>
      <c r="BZ26" s="1066"/>
      <c r="CA26" s="1066"/>
      <c r="CB26" s="1066"/>
      <c r="CC26" s="1066"/>
      <c r="CD26" s="1066"/>
      <c r="CE26" s="1066"/>
      <c r="CF26" s="1066"/>
      <c r="CG26" s="1067"/>
      <c r="CH26" s="1040">
        <v>-118</v>
      </c>
      <c r="CI26" s="1041"/>
      <c r="CJ26" s="1041"/>
      <c r="CK26" s="1041"/>
      <c r="CL26" s="1042"/>
      <c r="CM26" s="1040">
        <v>2328</v>
      </c>
      <c r="CN26" s="1041"/>
      <c r="CO26" s="1041"/>
      <c r="CP26" s="1041"/>
      <c r="CQ26" s="1042"/>
      <c r="CR26" s="1040">
        <v>2040</v>
      </c>
      <c r="CS26" s="1041"/>
      <c r="CT26" s="1041"/>
      <c r="CU26" s="1041"/>
      <c r="CV26" s="1042"/>
      <c r="CW26" s="1040" t="s">
        <v>597</v>
      </c>
      <c r="CX26" s="1041"/>
      <c r="CY26" s="1041"/>
      <c r="CZ26" s="1041"/>
      <c r="DA26" s="1042"/>
      <c r="DB26" s="1040">
        <v>6502</v>
      </c>
      <c r="DC26" s="1041"/>
      <c r="DD26" s="1041"/>
      <c r="DE26" s="1041"/>
      <c r="DF26" s="1042"/>
      <c r="DG26" s="1040" t="s">
        <v>597</v>
      </c>
      <c r="DH26" s="1041"/>
      <c r="DI26" s="1041"/>
      <c r="DJ26" s="1041"/>
      <c r="DK26" s="1042"/>
      <c r="DL26" s="1040">
        <v>2398</v>
      </c>
      <c r="DM26" s="1041"/>
      <c r="DN26" s="1041"/>
      <c r="DO26" s="1041"/>
      <c r="DP26" s="1042"/>
      <c r="DQ26" s="1040">
        <v>240</v>
      </c>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587</v>
      </c>
      <c r="BT27" s="1066"/>
      <c r="BU27" s="1066"/>
      <c r="BV27" s="1066"/>
      <c r="BW27" s="1066"/>
      <c r="BX27" s="1066"/>
      <c r="BY27" s="1066"/>
      <c r="BZ27" s="1066"/>
      <c r="CA27" s="1066"/>
      <c r="CB27" s="1066"/>
      <c r="CC27" s="1066"/>
      <c r="CD27" s="1066"/>
      <c r="CE27" s="1066"/>
      <c r="CF27" s="1066"/>
      <c r="CG27" s="1067"/>
      <c r="CH27" s="1040">
        <v>24</v>
      </c>
      <c r="CI27" s="1041"/>
      <c r="CJ27" s="1041"/>
      <c r="CK27" s="1041"/>
      <c r="CL27" s="1042"/>
      <c r="CM27" s="1040">
        <v>1233</v>
      </c>
      <c r="CN27" s="1041"/>
      <c r="CO27" s="1041"/>
      <c r="CP27" s="1041"/>
      <c r="CQ27" s="1042"/>
      <c r="CR27" s="1040">
        <v>1000</v>
      </c>
      <c r="CS27" s="1041"/>
      <c r="CT27" s="1041"/>
      <c r="CU27" s="1041"/>
      <c r="CV27" s="1042"/>
      <c r="CW27" s="1040" t="s">
        <v>596</v>
      </c>
      <c r="CX27" s="1041"/>
      <c r="CY27" s="1041"/>
      <c r="CZ27" s="1041"/>
      <c r="DA27" s="1042"/>
      <c r="DB27" s="1040" t="s">
        <v>596</v>
      </c>
      <c r="DC27" s="1041"/>
      <c r="DD27" s="1041"/>
      <c r="DE27" s="1041"/>
      <c r="DF27" s="1042"/>
      <c r="DG27" s="1040" t="s">
        <v>596</v>
      </c>
      <c r="DH27" s="1041"/>
      <c r="DI27" s="1041"/>
      <c r="DJ27" s="1041"/>
      <c r="DK27" s="1042"/>
      <c r="DL27" s="1040" t="s">
        <v>596</v>
      </c>
      <c r="DM27" s="1041"/>
      <c r="DN27" s="1041"/>
      <c r="DO27" s="1041"/>
      <c r="DP27" s="1042"/>
      <c r="DQ27" s="1040" t="s">
        <v>596</v>
      </c>
      <c r="DR27" s="1041"/>
      <c r="DS27" s="1041"/>
      <c r="DT27" s="1041"/>
      <c r="DU27" s="1042"/>
      <c r="DV27" s="1043"/>
      <c r="DW27" s="1044"/>
      <c r="DX27" s="1044"/>
      <c r="DY27" s="1044"/>
      <c r="DZ27" s="1045"/>
      <c r="EA27" s="246"/>
    </row>
    <row r="28" spans="1:131" s="247" customFormat="1" ht="26.25" customHeight="1" thickTop="1" x14ac:dyDescent="0.2">
      <c r="A28" s="266">
        <v>1</v>
      </c>
      <c r="B28" s="1101" t="s">
        <v>553</v>
      </c>
      <c r="C28" s="1102"/>
      <c r="D28" s="1102"/>
      <c r="E28" s="1102"/>
      <c r="F28" s="1102"/>
      <c r="G28" s="1102"/>
      <c r="H28" s="1102"/>
      <c r="I28" s="1102"/>
      <c r="J28" s="1102"/>
      <c r="K28" s="1102"/>
      <c r="L28" s="1102"/>
      <c r="M28" s="1102"/>
      <c r="N28" s="1102"/>
      <c r="O28" s="1102"/>
      <c r="P28" s="1103"/>
      <c r="Q28" s="1104">
        <v>146280</v>
      </c>
      <c r="R28" s="1105"/>
      <c r="S28" s="1105"/>
      <c r="T28" s="1105"/>
      <c r="U28" s="1105"/>
      <c r="V28" s="1105">
        <v>144974</v>
      </c>
      <c r="W28" s="1105"/>
      <c r="X28" s="1105"/>
      <c r="Y28" s="1105"/>
      <c r="Z28" s="1105"/>
      <c r="AA28" s="1105">
        <v>1306</v>
      </c>
      <c r="AB28" s="1105"/>
      <c r="AC28" s="1105"/>
      <c r="AD28" s="1105"/>
      <c r="AE28" s="1106"/>
      <c r="AF28" s="1107">
        <v>1235</v>
      </c>
      <c r="AG28" s="1105"/>
      <c r="AH28" s="1105"/>
      <c r="AI28" s="1105"/>
      <c r="AJ28" s="1108"/>
      <c r="AK28" s="1109">
        <v>15613</v>
      </c>
      <c r="AL28" s="1097"/>
      <c r="AM28" s="1097"/>
      <c r="AN28" s="1097"/>
      <c r="AO28" s="1097"/>
      <c r="AP28" s="1097" t="s">
        <v>499</v>
      </c>
      <c r="AQ28" s="1097"/>
      <c r="AR28" s="1097"/>
      <c r="AS28" s="1097"/>
      <c r="AT28" s="1097"/>
      <c r="AU28" s="1097" t="s">
        <v>499</v>
      </c>
      <c r="AV28" s="1097"/>
      <c r="AW28" s="1097"/>
      <c r="AX28" s="1097"/>
      <c r="AY28" s="1097"/>
      <c r="AZ28" s="1098" t="s">
        <v>499</v>
      </c>
      <c r="BA28" s="1098"/>
      <c r="BB28" s="1098"/>
      <c r="BC28" s="1098"/>
      <c r="BD28" s="1098"/>
      <c r="BE28" s="1099"/>
      <c r="BF28" s="1099"/>
      <c r="BG28" s="1099"/>
      <c r="BH28" s="1099"/>
      <c r="BI28" s="1100"/>
      <c r="BJ28" s="252"/>
      <c r="BK28" s="252"/>
      <c r="BL28" s="252"/>
      <c r="BM28" s="252"/>
      <c r="BN28" s="252"/>
      <c r="BO28" s="265"/>
      <c r="BP28" s="265"/>
      <c r="BQ28" s="262">
        <v>22</v>
      </c>
      <c r="BR28" s="263"/>
      <c r="BS28" s="1065" t="s">
        <v>588</v>
      </c>
      <c r="BT28" s="1066"/>
      <c r="BU28" s="1066"/>
      <c r="BV28" s="1066"/>
      <c r="BW28" s="1066"/>
      <c r="BX28" s="1066"/>
      <c r="BY28" s="1066"/>
      <c r="BZ28" s="1066"/>
      <c r="CA28" s="1066"/>
      <c r="CB28" s="1066"/>
      <c r="CC28" s="1066"/>
      <c r="CD28" s="1066"/>
      <c r="CE28" s="1066"/>
      <c r="CF28" s="1066"/>
      <c r="CG28" s="1067"/>
      <c r="CH28" s="1040">
        <v>107</v>
      </c>
      <c r="CI28" s="1041"/>
      <c r="CJ28" s="1041"/>
      <c r="CK28" s="1041"/>
      <c r="CL28" s="1042"/>
      <c r="CM28" s="1040">
        <v>1707</v>
      </c>
      <c r="CN28" s="1041"/>
      <c r="CO28" s="1041"/>
      <c r="CP28" s="1041"/>
      <c r="CQ28" s="1042"/>
      <c r="CR28" s="1040">
        <v>11</v>
      </c>
      <c r="CS28" s="1041"/>
      <c r="CT28" s="1041"/>
      <c r="CU28" s="1041"/>
      <c r="CV28" s="1042"/>
      <c r="CW28" s="1040" t="s">
        <v>596</v>
      </c>
      <c r="CX28" s="1041"/>
      <c r="CY28" s="1041"/>
      <c r="CZ28" s="1041"/>
      <c r="DA28" s="1042"/>
      <c r="DB28" s="1040" t="s">
        <v>596</v>
      </c>
      <c r="DC28" s="1041"/>
      <c r="DD28" s="1041"/>
      <c r="DE28" s="1041"/>
      <c r="DF28" s="1042"/>
      <c r="DG28" s="1040" t="s">
        <v>596</v>
      </c>
      <c r="DH28" s="1041"/>
      <c r="DI28" s="1041"/>
      <c r="DJ28" s="1041"/>
      <c r="DK28" s="1042"/>
      <c r="DL28" s="1040" t="s">
        <v>596</v>
      </c>
      <c r="DM28" s="1041"/>
      <c r="DN28" s="1041"/>
      <c r="DO28" s="1041"/>
      <c r="DP28" s="1042"/>
      <c r="DQ28" s="1040" t="s">
        <v>596</v>
      </c>
      <c r="DR28" s="1041"/>
      <c r="DS28" s="1041"/>
      <c r="DT28" s="1041"/>
      <c r="DU28" s="1042"/>
      <c r="DV28" s="1043"/>
      <c r="DW28" s="1044"/>
      <c r="DX28" s="1044"/>
      <c r="DY28" s="1044"/>
      <c r="DZ28" s="1045"/>
      <c r="EA28" s="246"/>
    </row>
    <row r="29" spans="1:131" s="247" customFormat="1" ht="26.25" customHeight="1" x14ac:dyDescent="0.2">
      <c r="A29" s="266">
        <v>2</v>
      </c>
      <c r="B29" s="1088" t="s">
        <v>552</v>
      </c>
      <c r="C29" s="1089"/>
      <c r="D29" s="1089"/>
      <c r="E29" s="1089"/>
      <c r="F29" s="1089"/>
      <c r="G29" s="1089"/>
      <c r="H29" s="1089"/>
      <c r="I29" s="1089"/>
      <c r="J29" s="1089"/>
      <c r="K29" s="1089"/>
      <c r="L29" s="1089"/>
      <c r="M29" s="1089"/>
      <c r="N29" s="1089"/>
      <c r="O29" s="1089"/>
      <c r="P29" s="1090"/>
      <c r="Q29" s="1094">
        <v>140062</v>
      </c>
      <c r="R29" s="1095"/>
      <c r="S29" s="1095"/>
      <c r="T29" s="1095"/>
      <c r="U29" s="1095"/>
      <c r="V29" s="1095">
        <v>138132</v>
      </c>
      <c r="W29" s="1095"/>
      <c r="X29" s="1095"/>
      <c r="Y29" s="1095"/>
      <c r="Z29" s="1095"/>
      <c r="AA29" s="1095">
        <v>1929</v>
      </c>
      <c r="AB29" s="1095"/>
      <c r="AC29" s="1095"/>
      <c r="AD29" s="1095"/>
      <c r="AE29" s="1096"/>
      <c r="AF29" s="1070">
        <v>1929</v>
      </c>
      <c r="AG29" s="1071"/>
      <c r="AH29" s="1071"/>
      <c r="AI29" s="1071"/>
      <c r="AJ29" s="1072"/>
      <c r="AK29" s="1031">
        <v>20842</v>
      </c>
      <c r="AL29" s="1022"/>
      <c r="AM29" s="1022"/>
      <c r="AN29" s="1022"/>
      <c r="AO29" s="1022"/>
      <c r="AP29" s="1022" t="s">
        <v>499</v>
      </c>
      <c r="AQ29" s="1022"/>
      <c r="AR29" s="1022"/>
      <c r="AS29" s="1022"/>
      <c r="AT29" s="1022"/>
      <c r="AU29" s="1022" t="s">
        <v>499</v>
      </c>
      <c r="AV29" s="1022"/>
      <c r="AW29" s="1022"/>
      <c r="AX29" s="1022"/>
      <c r="AY29" s="1022"/>
      <c r="AZ29" s="1093" t="s">
        <v>499</v>
      </c>
      <c r="BA29" s="1093"/>
      <c r="BB29" s="1093"/>
      <c r="BC29" s="1093"/>
      <c r="BD29" s="1093"/>
      <c r="BE29" s="1083"/>
      <c r="BF29" s="1083"/>
      <c r="BG29" s="1083"/>
      <c r="BH29" s="1083"/>
      <c r="BI29" s="1084"/>
      <c r="BJ29" s="252"/>
      <c r="BK29" s="252"/>
      <c r="BL29" s="252"/>
      <c r="BM29" s="252"/>
      <c r="BN29" s="252"/>
      <c r="BO29" s="265"/>
      <c r="BP29" s="265"/>
      <c r="BQ29" s="262">
        <v>23</v>
      </c>
      <c r="BR29" s="263"/>
      <c r="BS29" s="1065" t="s">
        <v>589</v>
      </c>
      <c r="BT29" s="1066"/>
      <c r="BU29" s="1066"/>
      <c r="BV29" s="1066"/>
      <c r="BW29" s="1066"/>
      <c r="BX29" s="1066"/>
      <c r="BY29" s="1066"/>
      <c r="BZ29" s="1066"/>
      <c r="CA29" s="1066"/>
      <c r="CB29" s="1066"/>
      <c r="CC29" s="1066"/>
      <c r="CD29" s="1066"/>
      <c r="CE29" s="1066"/>
      <c r="CF29" s="1066"/>
      <c r="CG29" s="1067"/>
      <c r="CH29" s="1040">
        <v>2</v>
      </c>
      <c r="CI29" s="1041"/>
      <c r="CJ29" s="1041"/>
      <c r="CK29" s="1041"/>
      <c r="CL29" s="1042"/>
      <c r="CM29" s="1040">
        <v>102</v>
      </c>
      <c r="CN29" s="1041"/>
      <c r="CO29" s="1041"/>
      <c r="CP29" s="1041"/>
      <c r="CQ29" s="1042"/>
      <c r="CR29" s="1040">
        <v>50</v>
      </c>
      <c r="CS29" s="1041"/>
      <c r="CT29" s="1041"/>
      <c r="CU29" s="1041"/>
      <c r="CV29" s="1042"/>
      <c r="CW29" s="1040" t="s">
        <v>596</v>
      </c>
      <c r="CX29" s="1041"/>
      <c r="CY29" s="1041"/>
      <c r="CZ29" s="1041"/>
      <c r="DA29" s="1042"/>
      <c r="DB29" s="1040" t="s">
        <v>596</v>
      </c>
      <c r="DC29" s="1041"/>
      <c r="DD29" s="1041"/>
      <c r="DE29" s="1041"/>
      <c r="DF29" s="1042"/>
      <c r="DG29" s="1040" t="s">
        <v>596</v>
      </c>
      <c r="DH29" s="1041"/>
      <c r="DI29" s="1041"/>
      <c r="DJ29" s="1041"/>
      <c r="DK29" s="1042"/>
      <c r="DL29" s="1040" t="s">
        <v>596</v>
      </c>
      <c r="DM29" s="1041"/>
      <c r="DN29" s="1041"/>
      <c r="DO29" s="1041"/>
      <c r="DP29" s="1042"/>
      <c r="DQ29" s="1040" t="s">
        <v>596</v>
      </c>
      <c r="DR29" s="1041"/>
      <c r="DS29" s="1041"/>
      <c r="DT29" s="1041"/>
      <c r="DU29" s="1042"/>
      <c r="DV29" s="1043"/>
      <c r="DW29" s="1044"/>
      <c r="DX29" s="1044"/>
      <c r="DY29" s="1044"/>
      <c r="DZ29" s="1045"/>
      <c r="EA29" s="246"/>
    </row>
    <row r="30" spans="1:131" s="247" customFormat="1" ht="26.25" customHeight="1" x14ac:dyDescent="0.2">
      <c r="A30" s="266">
        <v>3</v>
      </c>
      <c r="B30" s="1088" t="s">
        <v>556</v>
      </c>
      <c r="C30" s="1089"/>
      <c r="D30" s="1089"/>
      <c r="E30" s="1089"/>
      <c r="F30" s="1089"/>
      <c r="G30" s="1089"/>
      <c r="H30" s="1089"/>
      <c r="I30" s="1089"/>
      <c r="J30" s="1089"/>
      <c r="K30" s="1089"/>
      <c r="L30" s="1089"/>
      <c r="M30" s="1089"/>
      <c r="N30" s="1089"/>
      <c r="O30" s="1089"/>
      <c r="P30" s="1090"/>
      <c r="Q30" s="1094">
        <v>20040</v>
      </c>
      <c r="R30" s="1095"/>
      <c r="S30" s="1095"/>
      <c r="T30" s="1095"/>
      <c r="U30" s="1095"/>
      <c r="V30" s="1095">
        <v>19295</v>
      </c>
      <c r="W30" s="1095"/>
      <c r="X30" s="1095"/>
      <c r="Y30" s="1095"/>
      <c r="Z30" s="1095"/>
      <c r="AA30" s="1095">
        <v>745</v>
      </c>
      <c r="AB30" s="1095"/>
      <c r="AC30" s="1095"/>
      <c r="AD30" s="1095"/>
      <c r="AE30" s="1096"/>
      <c r="AF30" s="1070">
        <v>745</v>
      </c>
      <c r="AG30" s="1071"/>
      <c r="AH30" s="1071"/>
      <c r="AI30" s="1071"/>
      <c r="AJ30" s="1072"/>
      <c r="AK30" s="1031">
        <v>3951</v>
      </c>
      <c r="AL30" s="1022"/>
      <c r="AM30" s="1022"/>
      <c r="AN30" s="1022"/>
      <c r="AO30" s="1022"/>
      <c r="AP30" s="1022" t="s">
        <v>499</v>
      </c>
      <c r="AQ30" s="1022"/>
      <c r="AR30" s="1022"/>
      <c r="AS30" s="1022"/>
      <c r="AT30" s="1022"/>
      <c r="AU30" s="1022" t="s">
        <v>499</v>
      </c>
      <c r="AV30" s="1022"/>
      <c r="AW30" s="1022"/>
      <c r="AX30" s="1022"/>
      <c r="AY30" s="1022"/>
      <c r="AZ30" s="1093" t="s">
        <v>499</v>
      </c>
      <c r="BA30" s="1093"/>
      <c r="BB30" s="1093"/>
      <c r="BC30" s="1093"/>
      <c r="BD30" s="1093"/>
      <c r="BE30" s="1083"/>
      <c r="BF30" s="1083"/>
      <c r="BG30" s="1083"/>
      <c r="BH30" s="1083"/>
      <c r="BI30" s="1084"/>
      <c r="BJ30" s="252"/>
      <c r="BK30" s="252"/>
      <c r="BL30" s="252"/>
      <c r="BM30" s="252"/>
      <c r="BN30" s="252"/>
      <c r="BO30" s="265"/>
      <c r="BP30" s="265"/>
      <c r="BQ30" s="262">
        <v>24</v>
      </c>
      <c r="BR30" s="263"/>
      <c r="BS30" s="1065" t="s">
        <v>590</v>
      </c>
      <c r="BT30" s="1066"/>
      <c r="BU30" s="1066"/>
      <c r="BV30" s="1066"/>
      <c r="BW30" s="1066"/>
      <c r="BX30" s="1066"/>
      <c r="BY30" s="1066"/>
      <c r="BZ30" s="1066"/>
      <c r="CA30" s="1066"/>
      <c r="CB30" s="1066"/>
      <c r="CC30" s="1066"/>
      <c r="CD30" s="1066"/>
      <c r="CE30" s="1066"/>
      <c r="CF30" s="1066"/>
      <c r="CG30" s="1067"/>
      <c r="CH30" s="1040">
        <v>159</v>
      </c>
      <c r="CI30" s="1041"/>
      <c r="CJ30" s="1041"/>
      <c r="CK30" s="1041"/>
      <c r="CL30" s="1042"/>
      <c r="CM30" s="1040">
        <v>1111</v>
      </c>
      <c r="CN30" s="1041"/>
      <c r="CO30" s="1041"/>
      <c r="CP30" s="1041"/>
      <c r="CQ30" s="1042"/>
      <c r="CR30" s="1040">
        <v>280</v>
      </c>
      <c r="CS30" s="1041"/>
      <c r="CT30" s="1041"/>
      <c r="CU30" s="1041"/>
      <c r="CV30" s="1042"/>
      <c r="CW30" s="1040" t="s">
        <v>596</v>
      </c>
      <c r="CX30" s="1041"/>
      <c r="CY30" s="1041"/>
      <c r="CZ30" s="1041"/>
      <c r="DA30" s="1042"/>
      <c r="DB30" s="1040" t="s">
        <v>596</v>
      </c>
      <c r="DC30" s="1041"/>
      <c r="DD30" s="1041"/>
      <c r="DE30" s="1041"/>
      <c r="DF30" s="1042"/>
      <c r="DG30" s="1040" t="s">
        <v>596</v>
      </c>
      <c r="DH30" s="1041"/>
      <c r="DI30" s="1041"/>
      <c r="DJ30" s="1041"/>
      <c r="DK30" s="1042"/>
      <c r="DL30" s="1040" t="s">
        <v>596</v>
      </c>
      <c r="DM30" s="1041"/>
      <c r="DN30" s="1041"/>
      <c r="DO30" s="1041"/>
      <c r="DP30" s="1042"/>
      <c r="DQ30" s="1040" t="s">
        <v>596</v>
      </c>
      <c r="DR30" s="1041"/>
      <c r="DS30" s="1041"/>
      <c r="DT30" s="1041"/>
      <c r="DU30" s="1042"/>
      <c r="DV30" s="1043"/>
      <c r="DW30" s="1044"/>
      <c r="DX30" s="1044"/>
      <c r="DY30" s="1044"/>
      <c r="DZ30" s="1045"/>
      <c r="EA30" s="246"/>
    </row>
    <row r="31" spans="1:131" s="247" customFormat="1" ht="26.25" customHeight="1" x14ac:dyDescent="0.2">
      <c r="A31" s="266">
        <v>4</v>
      </c>
      <c r="B31" s="1088" t="s">
        <v>604</v>
      </c>
      <c r="C31" s="1089"/>
      <c r="D31" s="1089"/>
      <c r="E31" s="1089"/>
      <c r="F31" s="1089"/>
      <c r="G31" s="1089"/>
      <c r="H31" s="1089"/>
      <c r="I31" s="1089"/>
      <c r="J31" s="1089"/>
      <c r="K31" s="1089"/>
      <c r="L31" s="1089"/>
      <c r="M31" s="1089"/>
      <c r="N31" s="1089"/>
      <c r="O31" s="1089"/>
      <c r="P31" s="1090"/>
      <c r="Q31" s="1094">
        <v>703</v>
      </c>
      <c r="R31" s="1095"/>
      <c r="S31" s="1095"/>
      <c r="T31" s="1095"/>
      <c r="U31" s="1095"/>
      <c r="V31" s="1095">
        <v>703</v>
      </c>
      <c r="W31" s="1095"/>
      <c r="X31" s="1095"/>
      <c r="Y31" s="1095"/>
      <c r="Z31" s="1095"/>
      <c r="AA31" s="1095">
        <v>0</v>
      </c>
      <c r="AB31" s="1095"/>
      <c r="AC31" s="1095"/>
      <c r="AD31" s="1095"/>
      <c r="AE31" s="1096"/>
      <c r="AF31" s="1070">
        <v>0</v>
      </c>
      <c r="AG31" s="1071"/>
      <c r="AH31" s="1071"/>
      <c r="AI31" s="1071"/>
      <c r="AJ31" s="1072"/>
      <c r="AK31" s="1031">
        <v>143</v>
      </c>
      <c r="AL31" s="1022"/>
      <c r="AM31" s="1022"/>
      <c r="AN31" s="1022"/>
      <c r="AO31" s="1022"/>
      <c r="AP31" s="1022">
        <v>4</v>
      </c>
      <c r="AQ31" s="1022"/>
      <c r="AR31" s="1022"/>
      <c r="AS31" s="1022"/>
      <c r="AT31" s="1022"/>
      <c r="AU31" s="1022">
        <v>1</v>
      </c>
      <c r="AV31" s="1022"/>
      <c r="AW31" s="1022"/>
      <c r="AX31" s="1022"/>
      <c r="AY31" s="1022"/>
      <c r="AZ31" s="1093" t="s">
        <v>499</v>
      </c>
      <c r="BA31" s="1093"/>
      <c r="BB31" s="1093"/>
      <c r="BC31" s="1093"/>
      <c r="BD31" s="1093"/>
      <c r="BE31" s="1083"/>
      <c r="BF31" s="1083"/>
      <c r="BG31" s="1083"/>
      <c r="BH31" s="1083"/>
      <c r="BI31" s="1084"/>
      <c r="BJ31" s="252"/>
      <c r="BK31" s="252"/>
      <c r="BL31" s="252"/>
      <c r="BM31" s="252"/>
      <c r="BN31" s="252"/>
      <c r="BO31" s="265"/>
      <c r="BP31" s="265"/>
      <c r="BQ31" s="262">
        <v>25</v>
      </c>
      <c r="BR31" s="263"/>
      <c r="BS31" s="1065" t="s">
        <v>591</v>
      </c>
      <c r="BT31" s="1066"/>
      <c r="BU31" s="1066"/>
      <c r="BV31" s="1066"/>
      <c r="BW31" s="1066"/>
      <c r="BX31" s="1066"/>
      <c r="BY31" s="1066"/>
      <c r="BZ31" s="1066"/>
      <c r="CA31" s="1066"/>
      <c r="CB31" s="1066"/>
      <c r="CC31" s="1066"/>
      <c r="CD31" s="1066"/>
      <c r="CE31" s="1066"/>
      <c r="CF31" s="1066"/>
      <c r="CG31" s="1067"/>
      <c r="CH31" s="1040">
        <v>2</v>
      </c>
      <c r="CI31" s="1041"/>
      <c r="CJ31" s="1041"/>
      <c r="CK31" s="1041"/>
      <c r="CL31" s="1042"/>
      <c r="CM31" s="1040">
        <v>52</v>
      </c>
      <c r="CN31" s="1041"/>
      <c r="CO31" s="1041"/>
      <c r="CP31" s="1041"/>
      <c r="CQ31" s="1042"/>
      <c r="CR31" s="1040">
        <v>10</v>
      </c>
      <c r="CS31" s="1041"/>
      <c r="CT31" s="1041"/>
      <c r="CU31" s="1041"/>
      <c r="CV31" s="1042"/>
      <c r="CW31" s="1040" t="s">
        <v>596</v>
      </c>
      <c r="CX31" s="1041"/>
      <c r="CY31" s="1041"/>
      <c r="CZ31" s="1041"/>
      <c r="DA31" s="1042"/>
      <c r="DB31" s="1040" t="s">
        <v>596</v>
      </c>
      <c r="DC31" s="1041"/>
      <c r="DD31" s="1041"/>
      <c r="DE31" s="1041"/>
      <c r="DF31" s="1042"/>
      <c r="DG31" s="1040" t="s">
        <v>596</v>
      </c>
      <c r="DH31" s="1041"/>
      <c r="DI31" s="1041"/>
      <c r="DJ31" s="1041"/>
      <c r="DK31" s="1042"/>
      <c r="DL31" s="1040" t="s">
        <v>596</v>
      </c>
      <c r="DM31" s="1041"/>
      <c r="DN31" s="1041"/>
      <c r="DO31" s="1041"/>
      <c r="DP31" s="1042"/>
      <c r="DQ31" s="1040" t="s">
        <v>596</v>
      </c>
      <c r="DR31" s="1041"/>
      <c r="DS31" s="1041"/>
      <c r="DT31" s="1041"/>
      <c r="DU31" s="1042"/>
      <c r="DV31" s="1043"/>
      <c r="DW31" s="1044"/>
      <c r="DX31" s="1044"/>
      <c r="DY31" s="1044"/>
      <c r="DZ31" s="1045"/>
      <c r="EA31" s="246"/>
    </row>
    <row r="32" spans="1:131" s="247" customFormat="1" ht="26.25" customHeight="1" x14ac:dyDescent="0.2">
      <c r="A32" s="266">
        <v>5</v>
      </c>
      <c r="B32" s="1088" t="s">
        <v>549</v>
      </c>
      <c r="C32" s="1089"/>
      <c r="D32" s="1089"/>
      <c r="E32" s="1089"/>
      <c r="F32" s="1089"/>
      <c r="G32" s="1089"/>
      <c r="H32" s="1089"/>
      <c r="I32" s="1089"/>
      <c r="J32" s="1089"/>
      <c r="K32" s="1089"/>
      <c r="L32" s="1089"/>
      <c r="M32" s="1089"/>
      <c r="N32" s="1089"/>
      <c r="O32" s="1089"/>
      <c r="P32" s="1090"/>
      <c r="Q32" s="1094">
        <v>18364</v>
      </c>
      <c r="R32" s="1095"/>
      <c r="S32" s="1095"/>
      <c r="T32" s="1095"/>
      <c r="U32" s="1095"/>
      <c r="V32" s="1095">
        <v>9420</v>
      </c>
      <c r="W32" s="1095"/>
      <c r="X32" s="1095"/>
      <c r="Y32" s="1095"/>
      <c r="Z32" s="1095"/>
      <c r="AA32" s="1095">
        <v>8943</v>
      </c>
      <c r="AB32" s="1095"/>
      <c r="AC32" s="1095"/>
      <c r="AD32" s="1095"/>
      <c r="AE32" s="1096"/>
      <c r="AF32" s="1070">
        <v>8943</v>
      </c>
      <c r="AG32" s="1071"/>
      <c r="AH32" s="1071"/>
      <c r="AI32" s="1071"/>
      <c r="AJ32" s="1072"/>
      <c r="AK32" s="1031">
        <v>2233</v>
      </c>
      <c r="AL32" s="1022"/>
      <c r="AM32" s="1022"/>
      <c r="AN32" s="1022"/>
      <c r="AO32" s="1022"/>
      <c r="AP32" s="1022">
        <v>163811</v>
      </c>
      <c r="AQ32" s="1022"/>
      <c r="AR32" s="1022"/>
      <c r="AS32" s="1022"/>
      <c r="AT32" s="1022"/>
      <c r="AU32" s="1022">
        <v>6061</v>
      </c>
      <c r="AV32" s="1022"/>
      <c r="AW32" s="1022"/>
      <c r="AX32" s="1022"/>
      <c r="AY32" s="1022"/>
      <c r="AZ32" s="1093" t="s">
        <v>499</v>
      </c>
      <c r="BA32" s="1093"/>
      <c r="BB32" s="1093"/>
      <c r="BC32" s="1093"/>
      <c r="BD32" s="1093"/>
      <c r="BE32" s="1083" t="s">
        <v>609</v>
      </c>
      <c r="BF32" s="1083"/>
      <c r="BG32" s="1083"/>
      <c r="BH32" s="1083"/>
      <c r="BI32" s="1084"/>
      <c r="BJ32" s="252"/>
      <c r="BK32" s="252"/>
      <c r="BL32" s="252"/>
      <c r="BM32" s="252"/>
      <c r="BN32" s="252"/>
      <c r="BO32" s="265"/>
      <c r="BP32" s="265"/>
      <c r="BQ32" s="262">
        <v>26</v>
      </c>
      <c r="BR32" s="263"/>
      <c r="BS32" s="1065" t="s">
        <v>592</v>
      </c>
      <c r="BT32" s="1066"/>
      <c r="BU32" s="1066"/>
      <c r="BV32" s="1066"/>
      <c r="BW32" s="1066"/>
      <c r="BX32" s="1066"/>
      <c r="BY32" s="1066"/>
      <c r="BZ32" s="1066"/>
      <c r="CA32" s="1066"/>
      <c r="CB32" s="1066"/>
      <c r="CC32" s="1066"/>
      <c r="CD32" s="1066"/>
      <c r="CE32" s="1066"/>
      <c r="CF32" s="1066"/>
      <c r="CG32" s="1067"/>
      <c r="CH32" s="1040">
        <v>2</v>
      </c>
      <c r="CI32" s="1041"/>
      <c r="CJ32" s="1041"/>
      <c r="CK32" s="1041"/>
      <c r="CL32" s="1042"/>
      <c r="CM32" s="1040">
        <v>195</v>
      </c>
      <c r="CN32" s="1041"/>
      <c r="CO32" s="1041"/>
      <c r="CP32" s="1041"/>
      <c r="CQ32" s="1042"/>
      <c r="CR32" s="1040">
        <v>22</v>
      </c>
      <c r="CS32" s="1041"/>
      <c r="CT32" s="1041"/>
      <c r="CU32" s="1041"/>
      <c r="CV32" s="1042"/>
      <c r="CW32" s="1040" t="s">
        <v>596</v>
      </c>
      <c r="CX32" s="1041"/>
      <c r="CY32" s="1041"/>
      <c r="CZ32" s="1041"/>
      <c r="DA32" s="1042"/>
      <c r="DB32" s="1040" t="s">
        <v>596</v>
      </c>
      <c r="DC32" s="1041"/>
      <c r="DD32" s="1041"/>
      <c r="DE32" s="1041"/>
      <c r="DF32" s="1042"/>
      <c r="DG32" s="1040" t="s">
        <v>596</v>
      </c>
      <c r="DH32" s="1041"/>
      <c r="DI32" s="1041"/>
      <c r="DJ32" s="1041"/>
      <c r="DK32" s="1042"/>
      <c r="DL32" s="1040" t="s">
        <v>596</v>
      </c>
      <c r="DM32" s="1041"/>
      <c r="DN32" s="1041"/>
      <c r="DO32" s="1041"/>
      <c r="DP32" s="1042"/>
      <c r="DQ32" s="1040" t="s">
        <v>596</v>
      </c>
      <c r="DR32" s="1041"/>
      <c r="DS32" s="1041"/>
      <c r="DT32" s="1041"/>
      <c r="DU32" s="1042"/>
      <c r="DV32" s="1043"/>
      <c r="DW32" s="1044"/>
      <c r="DX32" s="1044"/>
      <c r="DY32" s="1044"/>
      <c r="DZ32" s="1045"/>
      <c r="EA32" s="246"/>
    </row>
    <row r="33" spans="1:131" s="247" customFormat="1" ht="26.25" customHeight="1" x14ac:dyDescent="0.2">
      <c r="A33" s="266">
        <v>6</v>
      </c>
      <c r="B33" s="1088" t="s">
        <v>550</v>
      </c>
      <c r="C33" s="1089"/>
      <c r="D33" s="1089"/>
      <c r="E33" s="1089"/>
      <c r="F33" s="1089"/>
      <c r="G33" s="1089"/>
      <c r="H33" s="1089"/>
      <c r="I33" s="1089"/>
      <c r="J33" s="1089"/>
      <c r="K33" s="1089"/>
      <c r="L33" s="1089"/>
      <c r="M33" s="1089"/>
      <c r="N33" s="1089"/>
      <c r="O33" s="1089"/>
      <c r="P33" s="1090"/>
      <c r="Q33" s="1094">
        <v>16036</v>
      </c>
      <c r="R33" s="1095"/>
      <c r="S33" s="1095"/>
      <c r="T33" s="1095"/>
      <c r="U33" s="1095"/>
      <c r="V33" s="1095">
        <v>7812</v>
      </c>
      <c r="W33" s="1095"/>
      <c r="X33" s="1095"/>
      <c r="Y33" s="1095"/>
      <c r="Z33" s="1095"/>
      <c r="AA33" s="1095">
        <v>8224</v>
      </c>
      <c r="AB33" s="1095"/>
      <c r="AC33" s="1095"/>
      <c r="AD33" s="1095"/>
      <c r="AE33" s="1096"/>
      <c r="AF33" s="1070">
        <v>8224</v>
      </c>
      <c r="AG33" s="1071"/>
      <c r="AH33" s="1071"/>
      <c r="AI33" s="1071"/>
      <c r="AJ33" s="1072"/>
      <c r="AK33" s="1031">
        <v>21587</v>
      </c>
      <c r="AL33" s="1022"/>
      <c r="AM33" s="1022"/>
      <c r="AN33" s="1022"/>
      <c r="AO33" s="1022"/>
      <c r="AP33" s="1022">
        <v>286039</v>
      </c>
      <c r="AQ33" s="1022"/>
      <c r="AR33" s="1022"/>
      <c r="AS33" s="1022"/>
      <c r="AT33" s="1022"/>
      <c r="AU33" s="1022">
        <v>177344</v>
      </c>
      <c r="AV33" s="1022"/>
      <c r="AW33" s="1022"/>
      <c r="AX33" s="1022"/>
      <c r="AY33" s="1022"/>
      <c r="AZ33" s="1093" t="s">
        <v>499</v>
      </c>
      <c r="BA33" s="1093"/>
      <c r="BB33" s="1093"/>
      <c r="BC33" s="1093"/>
      <c r="BD33" s="1093"/>
      <c r="BE33" s="1083" t="s">
        <v>609</v>
      </c>
      <c r="BF33" s="1083"/>
      <c r="BG33" s="1083"/>
      <c r="BH33" s="1083"/>
      <c r="BI33" s="1084"/>
      <c r="BJ33" s="252"/>
      <c r="BK33" s="252"/>
      <c r="BL33" s="252"/>
      <c r="BM33" s="252"/>
      <c r="BN33" s="252"/>
      <c r="BO33" s="265"/>
      <c r="BP33" s="265"/>
      <c r="BQ33" s="262">
        <v>27</v>
      </c>
      <c r="BR33" s="263"/>
      <c r="BS33" s="1065" t="s">
        <v>593</v>
      </c>
      <c r="BT33" s="1066"/>
      <c r="BU33" s="1066"/>
      <c r="BV33" s="1066"/>
      <c r="BW33" s="1066"/>
      <c r="BX33" s="1066"/>
      <c r="BY33" s="1066"/>
      <c r="BZ33" s="1066"/>
      <c r="CA33" s="1066"/>
      <c r="CB33" s="1066"/>
      <c r="CC33" s="1066"/>
      <c r="CD33" s="1066"/>
      <c r="CE33" s="1066"/>
      <c r="CF33" s="1066"/>
      <c r="CG33" s="1067"/>
      <c r="CH33" s="1040">
        <v>16</v>
      </c>
      <c r="CI33" s="1041"/>
      <c r="CJ33" s="1041"/>
      <c r="CK33" s="1041"/>
      <c r="CL33" s="1042"/>
      <c r="CM33" s="1040">
        <v>594</v>
      </c>
      <c r="CN33" s="1041"/>
      <c r="CO33" s="1041"/>
      <c r="CP33" s="1041"/>
      <c r="CQ33" s="1042"/>
      <c r="CR33" s="1040">
        <v>4</v>
      </c>
      <c r="CS33" s="1041"/>
      <c r="CT33" s="1041"/>
      <c r="CU33" s="1041"/>
      <c r="CV33" s="1042"/>
      <c r="CW33" s="1040" t="s">
        <v>596</v>
      </c>
      <c r="CX33" s="1041"/>
      <c r="CY33" s="1041"/>
      <c r="CZ33" s="1041"/>
      <c r="DA33" s="1042"/>
      <c r="DB33" s="1040" t="s">
        <v>596</v>
      </c>
      <c r="DC33" s="1041"/>
      <c r="DD33" s="1041"/>
      <c r="DE33" s="1041"/>
      <c r="DF33" s="1042"/>
      <c r="DG33" s="1040" t="s">
        <v>596</v>
      </c>
      <c r="DH33" s="1041"/>
      <c r="DI33" s="1041"/>
      <c r="DJ33" s="1041"/>
      <c r="DK33" s="1042"/>
      <c r="DL33" s="1040" t="s">
        <v>596</v>
      </c>
      <c r="DM33" s="1041"/>
      <c r="DN33" s="1041"/>
      <c r="DO33" s="1041"/>
      <c r="DP33" s="1042"/>
      <c r="DQ33" s="1040" t="s">
        <v>596</v>
      </c>
      <c r="DR33" s="1041"/>
      <c r="DS33" s="1041"/>
      <c r="DT33" s="1041"/>
      <c r="DU33" s="1042"/>
      <c r="DV33" s="1043"/>
      <c r="DW33" s="1044"/>
      <c r="DX33" s="1044"/>
      <c r="DY33" s="1044"/>
      <c r="DZ33" s="1045"/>
      <c r="EA33" s="246"/>
    </row>
    <row r="34" spans="1:131" s="247" customFormat="1" ht="26.25" customHeight="1" x14ac:dyDescent="0.2">
      <c r="A34" s="266">
        <v>7</v>
      </c>
      <c r="B34" s="1088" t="s">
        <v>551</v>
      </c>
      <c r="C34" s="1089"/>
      <c r="D34" s="1089"/>
      <c r="E34" s="1089"/>
      <c r="F34" s="1089"/>
      <c r="G34" s="1089"/>
      <c r="H34" s="1089"/>
      <c r="I34" s="1089"/>
      <c r="J34" s="1089"/>
      <c r="K34" s="1089"/>
      <c r="L34" s="1089"/>
      <c r="M34" s="1089"/>
      <c r="N34" s="1089"/>
      <c r="O34" s="1089"/>
      <c r="P34" s="1090"/>
      <c r="Q34" s="1094">
        <v>10107</v>
      </c>
      <c r="R34" s="1095"/>
      <c r="S34" s="1095"/>
      <c r="T34" s="1095"/>
      <c r="U34" s="1095"/>
      <c r="V34" s="1095">
        <v>4482</v>
      </c>
      <c r="W34" s="1095"/>
      <c r="X34" s="1095"/>
      <c r="Y34" s="1095"/>
      <c r="Z34" s="1095"/>
      <c r="AA34" s="1095">
        <v>5625</v>
      </c>
      <c r="AB34" s="1095"/>
      <c r="AC34" s="1095"/>
      <c r="AD34" s="1095"/>
      <c r="AE34" s="1096"/>
      <c r="AF34" s="1070">
        <v>5625</v>
      </c>
      <c r="AG34" s="1071"/>
      <c r="AH34" s="1071"/>
      <c r="AI34" s="1071"/>
      <c r="AJ34" s="1072"/>
      <c r="AK34" s="1031">
        <v>50</v>
      </c>
      <c r="AL34" s="1022"/>
      <c r="AM34" s="1022"/>
      <c r="AN34" s="1022"/>
      <c r="AO34" s="1022"/>
      <c r="AP34" s="1022">
        <v>4658</v>
      </c>
      <c r="AQ34" s="1022"/>
      <c r="AR34" s="1022"/>
      <c r="AS34" s="1022"/>
      <c r="AT34" s="1022"/>
      <c r="AU34" s="1022">
        <v>5</v>
      </c>
      <c r="AV34" s="1022"/>
      <c r="AW34" s="1022"/>
      <c r="AX34" s="1022"/>
      <c r="AY34" s="1022"/>
      <c r="AZ34" s="1093" t="s">
        <v>499</v>
      </c>
      <c r="BA34" s="1093"/>
      <c r="BB34" s="1093"/>
      <c r="BC34" s="1093"/>
      <c r="BD34" s="1093"/>
      <c r="BE34" s="1083" t="s">
        <v>609</v>
      </c>
      <c r="BF34" s="1083"/>
      <c r="BG34" s="1083"/>
      <c r="BH34" s="1083"/>
      <c r="BI34" s="1084"/>
      <c r="BJ34" s="252"/>
      <c r="BK34" s="252"/>
      <c r="BL34" s="252"/>
      <c r="BM34" s="252"/>
      <c r="BN34" s="252"/>
      <c r="BO34" s="265"/>
      <c r="BP34" s="265"/>
      <c r="BQ34" s="262">
        <v>28</v>
      </c>
      <c r="BR34" s="263"/>
      <c r="BS34" s="1065" t="s">
        <v>594</v>
      </c>
      <c r="BT34" s="1066"/>
      <c r="BU34" s="1066"/>
      <c r="BV34" s="1066"/>
      <c r="BW34" s="1066"/>
      <c r="BX34" s="1066"/>
      <c r="BY34" s="1066"/>
      <c r="BZ34" s="1066"/>
      <c r="CA34" s="1066"/>
      <c r="CB34" s="1066"/>
      <c r="CC34" s="1066"/>
      <c r="CD34" s="1066"/>
      <c r="CE34" s="1066"/>
      <c r="CF34" s="1066"/>
      <c r="CG34" s="1067"/>
      <c r="CH34" s="1040">
        <v>-5</v>
      </c>
      <c r="CI34" s="1041"/>
      <c r="CJ34" s="1041"/>
      <c r="CK34" s="1041"/>
      <c r="CL34" s="1042"/>
      <c r="CM34" s="1040">
        <v>111</v>
      </c>
      <c r="CN34" s="1041"/>
      <c r="CO34" s="1041"/>
      <c r="CP34" s="1041"/>
      <c r="CQ34" s="1042"/>
      <c r="CR34" s="1040">
        <v>80</v>
      </c>
      <c r="CS34" s="1041"/>
      <c r="CT34" s="1041"/>
      <c r="CU34" s="1041"/>
      <c r="CV34" s="1042"/>
      <c r="CW34" s="1040" t="s">
        <v>596</v>
      </c>
      <c r="CX34" s="1041"/>
      <c r="CY34" s="1041"/>
      <c r="CZ34" s="1041"/>
      <c r="DA34" s="1042"/>
      <c r="DB34" s="1040" t="s">
        <v>596</v>
      </c>
      <c r="DC34" s="1041"/>
      <c r="DD34" s="1041"/>
      <c r="DE34" s="1041"/>
      <c r="DF34" s="1042"/>
      <c r="DG34" s="1040" t="s">
        <v>596</v>
      </c>
      <c r="DH34" s="1041"/>
      <c r="DI34" s="1041"/>
      <c r="DJ34" s="1041"/>
      <c r="DK34" s="1042"/>
      <c r="DL34" s="1040" t="s">
        <v>596</v>
      </c>
      <c r="DM34" s="1041"/>
      <c r="DN34" s="1041"/>
      <c r="DO34" s="1041"/>
      <c r="DP34" s="1042"/>
      <c r="DQ34" s="1040" t="s">
        <v>596</v>
      </c>
      <c r="DR34" s="1041"/>
      <c r="DS34" s="1041"/>
      <c r="DT34" s="1041"/>
      <c r="DU34" s="1042"/>
      <c r="DV34" s="1043"/>
      <c r="DW34" s="1044"/>
      <c r="DX34" s="1044"/>
      <c r="DY34" s="1044"/>
      <c r="DZ34" s="1045"/>
      <c r="EA34" s="246"/>
    </row>
    <row r="35" spans="1:131" s="247" customFormat="1" ht="26.25" customHeight="1" x14ac:dyDescent="0.2">
      <c r="A35" s="266">
        <v>8</v>
      </c>
      <c r="B35" s="1088" t="s">
        <v>605</v>
      </c>
      <c r="C35" s="1089"/>
      <c r="D35" s="1089"/>
      <c r="E35" s="1089"/>
      <c r="F35" s="1089"/>
      <c r="G35" s="1089"/>
      <c r="H35" s="1089"/>
      <c r="I35" s="1089"/>
      <c r="J35" s="1089"/>
      <c r="K35" s="1089"/>
      <c r="L35" s="1089"/>
      <c r="M35" s="1089"/>
      <c r="N35" s="1089"/>
      <c r="O35" s="1089"/>
      <c r="P35" s="1090"/>
      <c r="Q35" s="1094">
        <v>2106</v>
      </c>
      <c r="R35" s="1095"/>
      <c r="S35" s="1095"/>
      <c r="T35" s="1095"/>
      <c r="U35" s="1095"/>
      <c r="V35" s="1095">
        <v>33469</v>
      </c>
      <c r="W35" s="1095"/>
      <c r="X35" s="1095"/>
      <c r="Y35" s="1095"/>
      <c r="Z35" s="1095"/>
      <c r="AA35" s="1095">
        <v>-31363</v>
      </c>
      <c r="AB35" s="1095"/>
      <c r="AC35" s="1095"/>
      <c r="AD35" s="1095"/>
      <c r="AE35" s="1096"/>
      <c r="AF35" s="1070">
        <v>0</v>
      </c>
      <c r="AG35" s="1071"/>
      <c r="AH35" s="1071"/>
      <c r="AI35" s="1071"/>
      <c r="AJ35" s="1072"/>
      <c r="AK35" s="1031">
        <v>4675</v>
      </c>
      <c r="AL35" s="1022"/>
      <c r="AM35" s="1022"/>
      <c r="AN35" s="1022"/>
      <c r="AO35" s="1022"/>
      <c r="AP35" s="1022">
        <v>309718</v>
      </c>
      <c r="AQ35" s="1022"/>
      <c r="AR35" s="1022"/>
      <c r="AS35" s="1022"/>
      <c r="AT35" s="1022"/>
      <c r="AU35" s="1022">
        <v>36547</v>
      </c>
      <c r="AV35" s="1022"/>
      <c r="AW35" s="1022"/>
      <c r="AX35" s="1022"/>
      <c r="AY35" s="1022"/>
      <c r="AZ35" s="1093" t="s">
        <v>499</v>
      </c>
      <c r="BA35" s="1093"/>
      <c r="BB35" s="1093"/>
      <c r="BC35" s="1093"/>
      <c r="BD35" s="1093"/>
      <c r="BE35" s="1083" t="s">
        <v>609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t="s">
        <v>555</v>
      </c>
      <c r="C36" s="1089"/>
      <c r="D36" s="1089"/>
      <c r="E36" s="1089"/>
      <c r="F36" s="1089"/>
      <c r="G36" s="1089"/>
      <c r="H36" s="1089"/>
      <c r="I36" s="1089"/>
      <c r="J36" s="1089"/>
      <c r="K36" s="1089"/>
      <c r="L36" s="1089"/>
      <c r="M36" s="1089"/>
      <c r="N36" s="1089"/>
      <c r="O36" s="1089"/>
      <c r="P36" s="1090"/>
      <c r="Q36" s="1094">
        <v>7018</v>
      </c>
      <c r="R36" s="1095"/>
      <c r="S36" s="1095"/>
      <c r="T36" s="1095"/>
      <c r="U36" s="1095"/>
      <c r="V36" s="1095">
        <v>6040</v>
      </c>
      <c r="W36" s="1095"/>
      <c r="X36" s="1095"/>
      <c r="Y36" s="1095"/>
      <c r="Z36" s="1095"/>
      <c r="AA36" s="1095">
        <v>977</v>
      </c>
      <c r="AB36" s="1095"/>
      <c r="AC36" s="1095"/>
      <c r="AD36" s="1095"/>
      <c r="AE36" s="1096"/>
      <c r="AF36" s="1070">
        <v>977</v>
      </c>
      <c r="AG36" s="1071"/>
      <c r="AH36" s="1071"/>
      <c r="AI36" s="1071"/>
      <c r="AJ36" s="1072"/>
      <c r="AK36" s="1031">
        <v>410</v>
      </c>
      <c r="AL36" s="1022"/>
      <c r="AM36" s="1022"/>
      <c r="AN36" s="1022"/>
      <c r="AO36" s="1022"/>
      <c r="AP36" s="1022">
        <v>6509</v>
      </c>
      <c r="AQ36" s="1022"/>
      <c r="AR36" s="1022"/>
      <c r="AS36" s="1022"/>
      <c r="AT36" s="1022"/>
      <c r="AU36" s="1022">
        <v>3645</v>
      </c>
      <c r="AV36" s="1022"/>
      <c r="AW36" s="1022"/>
      <c r="AX36" s="1022"/>
      <c r="AY36" s="1022"/>
      <c r="AZ36" s="1093" t="s">
        <v>499</v>
      </c>
      <c r="BA36" s="1093"/>
      <c r="BB36" s="1093"/>
      <c r="BC36" s="1093"/>
      <c r="BD36" s="1093"/>
      <c r="BE36" s="1083" t="s">
        <v>610</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t="s">
        <v>606</v>
      </c>
      <c r="C37" s="1089"/>
      <c r="D37" s="1089"/>
      <c r="E37" s="1089"/>
      <c r="F37" s="1089"/>
      <c r="G37" s="1089"/>
      <c r="H37" s="1089"/>
      <c r="I37" s="1089"/>
      <c r="J37" s="1089"/>
      <c r="K37" s="1089"/>
      <c r="L37" s="1089"/>
      <c r="M37" s="1089"/>
      <c r="N37" s="1089"/>
      <c r="O37" s="1089"/>
      <c r="P37" s="1090"/>
      <c r="Q37" s="1094">
        <v>2982</v>
      </c>
      <c r="R37" s="1095"/>
      <c r="S37" s="1095"/>
      <c r="T37" s="1095"/>
      <c r="U37" s="1095"/>
      <c r="V37" s="1095">
        <v>2952</v>
      </c>
      <c r="W37" s="1095"/>
      <c r="X37" s="1095"/>
      <c r="Y37" s="1095"/>
      <c r="Z37" s="1095"/>
      <c r="AA37" s="1095">
        <v>30</v>
      </c>
      <c r="AB37" s="1095"/>
      <c r="AC37" s="1095"/>
      <c r="AD37" s="1095"/>
      <c r="AE37" s="1096"/>
      <c r="AF37" s="1070">
        <v>30</v>
      </c>
      <c r="AG37" s="1071"/>
      <c r="AH37" s="1071"/>
      <c r="AI37" s="1071"/>
      <c r="AJ37" s="1072"/>
      <c r="AK37" s="1031">
        <v>363</v>
      </c>
      <c r="AL37" s="1022"/>
      <c r="AM37" s="1022"/>
      <c r="AN37" s="1022"/>
      <c r="AO37" s="1022"/>
      <c r="AP37" s="1022">
        <v>5967</v>
      </c>
      <c r="AQ37" s="1022"/>
      <c r="AR37" s="1022"/>
      <c r="AS37" s="1022"/>
      <c r="AT37" s="1022"/>
      <c r="AU37" s="1022">
        <v>4028</v>
      </c>
      <c r="AV37" s="1022"/>
      <c r="AW37" s="1022"/>
      <c r="AX37" s="1022"/>
      <c r="AY37" s="1022"/>
      <c r="AZ37" s="1093" t="s">
        <v>499</v>
      </c>
      <c r="BA37" s="1093"/>
      <c r="BB37" s="1093"/>
      <c r="BC37" s="1093"/>
      <c r="BD37" s="1093"/>
      <c r="BE37" s="1083" t="s">
        <v>610</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t="s">
        <v>607</v>
      </c>
      <c r="C38" s="1089"/>
      <c r="D38" s="1089"/>
      <c r="E38" s="1089"/>
      <c r="F38" s="1089"/>
      <c r="G38" s="1089"/>
      <c r="H38" s="1089"/>
      <c r="I38" s="1089"/>
      <c r="J38" s="1089"/>
      <c r="K38" s="1089"/>
      <c r="L38" s="1089"/>
      <c r="M38" s="1089"/>
      <c r="N38" s="1089"/>
      <c r="O38" s="1089"/>
      <c r="P38" s="1090"/>
      <c r="Q38" s="1094">
        <v>47</v>
      </c>
      <c r="R38" s="1095"/>
      <c r="S38" s="1095"/>
      <c r="T38" s="1095"/>
      <c r="U38" s="1095"/>
      <c r="V38" s="1095">
        <v>47</v>
      </c>
      <c r="W38" s="1095"/>
      <c r="X38" s="1095"/>
      <c r="Y38" s="1095"/>
      <c r="Z38" s="1095"/>
      <c r="AA38" s="1095">
        <v>0</v>
      </c>
      <c r="AB38" s="1095"/>
      <c r="AC38" s="1095"/>
      <c r="AD38" s="1095"/>
      <c r="AE38" s="1096"/>
      <c r="AF38" s="1070">
        <v>0</v>
      </c>
      <c r="AG38" s="1071"/>
      <c r="AH38" s="1071"/>
      <c r="AI38" s="1071"/>
      <c r="AJ38" s="1072"/>
      <c r="AK38" s="1031">
        <v>34</v>
      </c>
      <c r="AL38" s="1022"/>
      <c r="AM38" s="1022"/>
      <c r="AN38" s="1022"/>
      <c r="AO38" s="1022"/>
      <c r="AP38" s="1022">
        <v>236</v>
      </c>
      <c r="AQ38" s="1022"/>
      <c r="AR38" s="1022"/>
      <c r="AS38" s="1022"/>
      <c r="AT38" s="1022"/>
      <c r="AU38" s="1022">
        <v>154</v>
      </c>
      <c r="AV38" s="1022"/>
      <c r="AW38" s="1022"/>
      <c r="AX38" s="1022"/>
      <c r="AY38" s="1022"/>
      <c r="AZ38" s="1093" t="s">
        <v>499</v>
      </c>
      <c r="BA38" s="1093"/>
      <c r="BB38" s="1093"/>
      <c r="BC38" s="1093"/>
      <c r="BD38" s="1093"/>
      <c r="BE38" s="1083" t="s">
        <v>610</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t="s">
        <v>608</v>
      </c>
      <c r="C39" s="1089"/>
      <c r="D39" s="1089"/>
      <c r="E39" s="1089"/>
      <c r="F39" s="1089"/>
      <c r="G39" s="1089"/>
      <c r="H39" s="1089"/>
      <c r="I39" s="1089"/>
      <c r="J39" s="1089"/>
      <c r="K39" s="1089"/>
      <c r="L39" s="1089"/>
      <c r="M39" s="1089"/>
      <c r="N39" s="1089"/>
      <c r="O39" s="1089"/>
      <c r="P39" s="1090"/>
      <c r="Q39" s="1094">
        <v>421</v>
      </c>
      <c r="R39" s="1095"/>
      <c r="S39" s="1095"/>
      <c r="T39" s="1095"/>
      <c r="U39" s="1095"/>
      <c r="V39" s="1095">
        <v>182</v>
      </c>
      <c r="W39" s="1095"/>
      <c r="X39" s="1095"/>
      <c r="Y39" s="1095"/>
      <c r="Z39" s="1095"/>
      <c r="AA39" s="1095">
        <v>239</v>
      </c>
      <c r="AB39" s="1095"/>
      <c r="AC39" s="1095"/>
      <c r="AD39" s="1095"/>
      <c r="AE39" s="1096"/>
      <c r="AF39" s="1070">
        <v>0</v>
      </c>
      <c r="AG39" s="1071"/>
      <c r="AH39" s="1071"/>
      <c r="AI39" s="1071"/>
      <c r="AJ39" s="1072"/>
      <c r="AK39" s="1031" t="s">
        <v>499</v>
      </c>
      <c r="AL39" s="1022"/>
      <c r="AM39" s="1022"/>
      <c r="AN39" s="1022"/>
      <c r="AO39" s="1022"/>
      <c r="AP39" s="1022" t="s">
        <v>499</v>
      </c>
      <c r="AQ39" s="1022"/>
      <c r="AR39" s="1022"/>
      <c r="AS39" s="1022"/>
      <c r="AT39" s="1022"/>
      <c r="AU39" s="1022" t="s">
        <v>499</v>
      </c>
      <c r="AV39" s="1022"/>
      <c r="AW39" s="1022"/>
      <c r="AX39" s="1022"/>
      <c r="AY39" s="1022"/>
      <c r="AZ39" s="1093" t="s">
        <v>499</v>
      </c>
      <c r="BA39" s="1093"/>
      <c r="BB39" s="1093"/>
      <c r="BC39" s="1093"/>
      <c r="BD39" s="1093"/>
      <c r="BE39" s="1083" t="s">
        <v>610</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389</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27709</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408</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394</v>
      </c>
      <c r="W66" s="1053"/>
      <c r="X66" s="1053"/>
      <c r="Y66" s="1053"/>
      <c r="Z66" s="1054"/>
      <c r="AA66" s="1052" t="s">
        <v>395</v>
      </c>
      <c r="AB66" s="1053"/>
      <c r="AC66" s="1053"/>
      <c r="AD66" s="1053"/>
      <c r="AE66" s="1054"/>
      <c r="AF66" s="1058" t="s">
        <v>396</v>
      </c>
      <c r="AG66" s="1059"/>
      <c r="AH66" s="1059"/>
      <c r="AI66" s="1059"/>
      <c r="AJ66" s="1060"/>
      <c r="AK66" s="1052" t="s">
        <v>397</v>
      </c>
      <c r="AL66" s="1047"/>
      <c r="AM66" s="1047"/>
      <c r="AN66" s="1047"/>
      <c r="AO66" s="1048"/>
      <c r="AP66" s="1052" t="s">
        <v>398</v>
      </c>
      <c r="AQ66" s="1053"/>
      <c r="AR66" s="1053"/>
      <c r="AS66" s="1053"/>
      <c r="AT66" s="1054"/>
      <c r="AU66" s="1052" t="s">
        <v>409</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599</v>
      </c>
      <c r="C68" s="1037"/>
      <c r="D68" s="1037"/>
      <c r="E68" s="1037"/>
      <c r="F68" s="1037"/>
      <c r="G68" s="1037"/>
      <c r="H68" s="1037"/>
      <c r="I68" s="1037"/>
      <c r="J68" s="1037"/>
      <c r="K68" s="1037"/>
      <c r="L68" s="1037"/>
      <c r="M68" s="1037"/>
      <c r="N68" s="1037"/>
      <c r="O68" s="1037"/>
      <c r="P68" s="1038"/>
      <c r="Q68" s="1039">
        <v>16</v>
      </c>
      <c r="R68" s="1033"/>
      <c r="S68" s="1033"/>
      <c r="T68" s="1033"/>
      <c r="U68" s="1033"/>
      <c r="V68" s="1033">
        <v>14</v>
      </c>
      <c r="W68" s="1033"/>
      <c r="X68" s="1033"/>
      <c r="Y68" s="1033"/>
      <c r="Z68" s="1033"/>
      <c r="AA68" s="1033">
        <v>2</v>
      </c>
      <c r="AB68" s="1033"/>
      <c r="AC68" s="1033"/>
      <c r="AD68" s="1033"/>
      <c r="AE68" s="1033"/>
      <c r="AF68" s="1033">
        <v>2</v>
      </c>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600</v>
      </c>
      <c r="C69" s="1026"/>
      <c r="D69" s="1026"/>
      <c r="E69" s="1026"/>
      <c r="F69" s="1026"/>
      <c r="G69" s="1026"/>
      <c r="H69" s="1026"/>
      <c r="I69" s="1026"/>
      <c r="J69" s="1026"/>
      <c r="K69" s="1026"/>
      <c r="L69" s="1026"/>
      <c r="M69" s="1026"/>
      <c r="N69" s="1026"/>
      <c r="O69" s="1026"/>
      <c r="P69" s="1027"/>
      <c r="Q69" s="1028">
        <v>11</v>
      </c>
      <c r="R69" s="1022"/>
      <c r="S69" s="1022"/>
      <c r="T69" s="1022"/>
      <c r="U69" s="1022"/>
      <c r="V69" s="1022">
        <v>9</v>
      </c>
      <c r="W69" s="1022"/>
      <c r="X69" s="1022"/>
      <c r="Y69" s="1022"/>
      <c r="Z69" s="1022"/>
      <c r="AA69" s="1022">
        <v>2</v>
      </c>
      <c r="AB69" s="1022"/>
      <c r="AC69" s="1022"/>
      <c r="AD69" s="1022"/>
      <c r="AE69" s="1022"/>
      <c r="AF69" s="1022">
        <v>2</v>
      </c>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601</v>
      </c>
      <c r="C70" s="1026"/>
      <c r="D70" s="1026"/>
      <c r="E70" s="1026"/>
      <c r="F70" s="1026"/>
      <c r="G70" s="1026"/>
      <c r="H70" s="1026"/>
      <c r="I70" s="1026"/>
      <c r="J70" s="1026"/>
      <c r="K70" s="1026"/>
      <c r="L70" s="1026"/>
      <c r="M70" s="1026"/>
      <c r="N70" s="1026"/>
      <c r="O70" s="1026"/>
      <c r="P70" s="1027"/>
      <c r="Q70" s="1028">
        <v>15</v>
      </c>
      <c r="R70" s="1022"/>
      <c r="S70" s="1022"/>
      <c r="T70" s="1022"/>
      <c r="U70" s="1022"/>
      <c r="V70" s="1022">
        <v>12</v>
      </c>
      <c r="W70" s="1022"/>
      <c r="X70" s="1022"/>
      <c r="Y70" s="1022"/>
      <c r="Z70" s="1022"/>
      <c r="AA70" s="1022">
        <v>3</v>
      </c>
      <c r="AB70" s="1022"/>
      <c r="AC70" s="1022"/>
      <c r="AD70" s="1022"/>
      <c r="AE70" s="1022"/>
      <c r="AF70" s="1022">
        <v>3</v>
      </c>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602</v>
      </c>
      <c r="C71" s="1026"/>
      <c r="D71" s="1026"/>
      <c r="E71" s="1026"/>
      <c r="F71" s="1026"/>
      <c r="G71" s="1026"/>
      <c r="H71" s="1026"/>
      <c r="I71" s="1026"/>
      <c r="J71" s="1026"/>
      <c r="K71" s="1026"/>
      <c r="L71" s="1026"/>
      <c r="M71" s="1026"/>
      <c r="N71" s="1026"/>
      <c r="O71" s="1026"/>
      <c r="P71" s="1027"/>
      <c r="Q71" s="1028">
        <v>359019</v>
      </c>
      <c r="R71" s="1022"/>
      <c r="S71" s="1022"/>
      <c r="T71" s="1022"/>
      <c r="U71" s="1022"/>
      <c r="V71" s="1022">
        <v>349179</v>
      </c>
      <c r="W71" s="1022"/>
      <c r="X71" s="1022"/>
      <c r="Y71" s="1022"/>
      <c r="Z71" s="1022"/>
      <c r="AA71" s="1022">
        <v>9840</v>
      </c>
      <c r="AB71" s="1022"/>
      <c r="AC71" s="1022"/>
      <c r="AD71" s="1022"/>
      <c r="AE71" s="1022"/>
      <c r="AF71" s="1022">
        <v>9840</v>
      </c>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603</v>
      </c>
      <c r="C72" s="1026"/>
      <c r="D72" s="1026"/>
      <c r="E72" s="1026"/>
      <c r="F72" s="1026"/>
      <c r="G72" s="1026"/>
      <c r="H72" s="1026"/>
      <c r="I72" s="1026"/>
      <c r="J72" s="1026"/>
      <c r="K72" s="1026"/>
      <c r="L72" s="1026"/>
      <c r="M72" s="1026"/>
      <c r="N72" s="1026"/>
      <c r="O72" s="1026"/>
      <c r="P72" s="1027"/>
      <c r="Q72" s="1028">
        <v>2362</v>
      </c>
      <c r="R72" s="1022"/>
      <c r="S72" s="1022"/>
      <c r="T72" s="1022"/>
      <c r="U72" s="1022"/>
      <c r="V72" s="1022">
        <v>2310</v>
      </c>
      <c r="W72" s="1022"/>
      <c r="X72" s="1022"/>
      <c r="Y72" s="1022"/>
      <c r="Z72" s="1022"/>
      <c r="AA72" s="1022">
        <v>52</v>
      </c>
      <c r="AB72" s="1022"/>
      <c r="AC72" s="1022"/>
      <c r="AD72" s="1022"/>
      <c r="AE72" s="1022"/>
      <c r="AF72" s="1022">
        <v>52</v>
      </c>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389</v>
      </c>
      <c r="B88" s="995" t="s">
        <v>410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411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5233</v>
      </c>
      <c r="CS102" s="1002"/>
      <c r="CT102" s="1002"/>
      <c r="CU102" s="1002"/>
      <c r="CV102" s="1003"/>
      <c r="CW102" s="1001">
        <v>1172</v>
      </c>
      <c r="CX102" s="1002"/>
      <c r="CY102" s="1002"/>
      <c r="CZ102" s="1002"/>
      <c r="DA102" s="1003"/>
      <c r="DB102" s="1001">
        <v>11647</v>
      </c>
      <c r="DC102" s="1002"/>
      <c r="DD102" s="1002"/>
      <c r="DE102" s="1002"/>
      <c r="DF102" s="1003"/>
      <c r="DG102" s="1001">
        <v>11000</v>
      </c>
      <c r="DH102" s="1002"/>
      <c r="DI102" s="1002"/>
      <c r="DJ102" s="1002"/>
      <c r="DK102" s="1003"/>
      <c r="DL102" s="1001">
        <v>2398</v>
      </c>
      <c r="DM102" s="1002"/>
      <c r="DN102" s="1002"/>
      <c r="DO102" s="1002"/>
      <c r="DP102" s="1003"/>
      <c r="DQ102" s="1001">
        <v>240</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416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418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419</v>
      </c>
      <c r="AB109" s="945"/>
      <c r="AC109" s="945"/>
      <c r="AD109" s="945"/>
      <c r="AE109" s="946"/>
      <c r="AF109" s="947" t="s">
        <v>304</v>
      </c>
      <c r="AG109" s="945"/>
      <c r="AH109" s="945"/>
      <c r="AI109" s="945"/>
      <c r="AJ109" s="946"/>
      <c r="AK109" s="947" t="s">
        <v>303</v>
      </c>
      <c r="AL109" s="945"/>
      <c r="AM109" s="945"/>
      <c r="AN109" s="945"/>
      <c r="AO109" s="946"/>
      <c r="AP109" s="947" t="s">
        <v>420</v>
      </c>
      <c r="AQ109" s="945"/>
      <c r="AR109" s="945"/>
      <c r="AS109" s="945"/>
      <c r="AT109" s="976"/>
      <c r="AU109" s="944" t="s">
        <v>418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419</v>
      </c>
      <c r="BR109" s="945"/>
      <c r="BS109" s="945"/>
      <c r="BT109" s="945"/>
      <c r="BU109" s="946"/>
      <c r="BV109" s="947" t="s">
        <v>304</v>
      </c>
      <c r="BW109" s="945"/>
      <c r="BX109" s="945"/>
      <c r="BY109" s="945"/>
      <c r="BZ109" s="946"/>
      <c r="CA109" s="947" t="s">
        <v>303</v>
      </c>
      <c r="CB109" s="945"/>
      <c r="CC109" s="945"/>
      <c r="CD109" s="945"/>
      <c r="CE109" s="946"/>
      <c r="CF109" s="983" t="s">
        <v>420</v>
      </c>
      <c r="CG109" s="983"/>
      <c r="CH109" s="983"/>
      <c r="CI109" s="983"/>
      <c r="CJ109" s="983"/>
      <c r="CK109" s="947" t="s">
        <v>421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419</v>
      </c>
      <c r="DH109" s="945"/>
      <c r="DI109" s="945"/>
      <c r="DJ109" s="945"/>
      <c r="DK109" s="946"/>
      <c r="DL109" s="947" t="s">
        <v>304</v>
      </c>
      <c r="DM109" s="945"/>
      <c r="DN109" s="945"/>
      <c r="DO109" s="945"/>
      <c r="DP109" s="946"/>
      <c r="DQ109" s="947" t="s">
        <v>303</v>
      </c>
      <c r="DR109" s="945"/>
      <c r="DS109" s="945"/>
      <c r="DT109" s="945"/>
      <c r="DU109" s="946"/>
      <c r="DV109" s="947" t="s">
        <v>420</v>
      </c>
      <c r="DW109" s="945"/>
      <c r="DX109" s="945"/>
      <c r="DY109" s="945"/>
      <c r="DZ109" s="976"/>
    </row>
    <row r="110" spans="1:131" s="246" customFormat="1" ht="26.25" customHeight="1" x14ac:dyDescent="0.2">
      <c r="A110" s="847" t="s">
        <v>422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46003392</v>
      </c>
      <c r="AB110" s="938"/>
      <c r="AC110" s="938"/>
      <c r="AD110" s="938"/>
      <c r="AE110" s="939"/>
      <c r="AF110" s="940">
        <v>46833681</v>
      </c>
      <c r="AG110" s="938"/>
      <c r="AH110" s="938"/>
      <c r="AI110" s="938"/>
      <c r="AJ110" s="939"/>
      <c r="AK110" s="940">
        <v>47590532</v>
      </c>
      <c r="AL110" s="938"/>
      <c r="AM110" s="938"/>
      <c r="AN110" s="938"/>
      <c r="AO110" s="939"/>
      <c r="AP110" s="941">
        <v>13.8</v>
      </c>
      <c r="AQ110" s="942"/>
      <c r="AR110" s="942"/>
      <c r="AS110" s="942"/>
      <c r="AT110" s="943"/>
      <c r="AU110" s="977" t="s">
        <v>73</v>
      </c>
      <c r="AV110" s="978"/>
      <c r="AW110" s="978"/>
      <c r="AX110" s="978"/>
      <c r="AY110" s="978"/>
      <c r="AZ110" s="903" t="s">
        <v>423</v>
      </c>
      <c r="BA110" s="848"/>
      <c r="BB110" s="848"/>
      <c r="BC110" s="848"/>
      <c r="BD110" s="848"/>
      <c r="BE110" s="848"/>
      <c r="BF110" s="848"/>
      <c r="BG110" s="848"/>
      <c r="BH110" s="848"/>
      <c r="BI110" s="848"/>
      <c r="BJ110" s="848"/>
      <c r="BK110" s="848"/>
      <c r="BL110" s="848"/>
      <c r="BM110" s="848"/>
      <c r="BN110" s="848"/>
      <c r="BO110" s="848"/>
      <c r="BP110" s="849"/>
      <c r="BQ110" s="904">
        <v>1457993948</v>
      </c>
      <c r="BR110" s="885"/>
      <c r="BS110" s="885"/>
      <c r="BT110" s="885"/>
      <c r="BU110" s="885"/>
      <c r="BV110" s="885">
        <v>1489846988</v>
      </c>
      <c r="BW110" s="885"/>
      <c r="BX110" s="885"/>
      <c r="BY110" s="885"/>
      <c r="BZ110" s="885"/>
      <c r="CA110" s="885">
        <v>1518530603</v>
      </c>
      <c r="CB110" s="885"/>
      <c r="CC110" s="885"/>
      <c r="CD110" s="885"/>
      <c r="CE110" s="885"/>
      <c r="CF110" s="909">
        <v>439.6</v>
      </c>
      <c r="CG110" s="910"/>
      <c r="CH110" s="910"/>
      <c r="CI110" s="910"/>
      <c r="CJ110" s="910"/>
      <c r="CK110" s="973" t="s">
        <v>424</v>
      </c>
      <c r="CL110" s="859"/>
      <c r="CM110" s="934" t="s">
        <v>425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4398600</v>
      </c>
      <c r="DH110" s="885"/>
      <c r="DI110" s="885"/>
      <c r="DJ110" s="885"/>
      <c r="DK110" s="885"/>
      <c r="DL110" s="885">
        <v>3531491</v>
      </c>
      <c r="DM110" s="885"/>
      <c r="DN110" s="885"/>
      <c r="DO110" s="885"/>
      <c r="DP110" s="885"/>
      <c r="DQ110" s="885">
        <v>2663173</v>
      </c>
      <c r="DR110" s="885"/>
      <c r="DS110" s="885"/>
      <c r="DT110" s="885"/>
      <c r="DU110" s="885"/>
      <c r="DV110" s="886">
        <v>0.8</v>
      </c>
      <c r="DW110" s="886"/>
      <c r="DX110" s="886"/>
      <c r="DY110" s="886"/>
      <c r="DZ110" s="887"/>
    </row>
    <row r="111" spans="1:131" s="246" customFormat="1" ht="26.25" customHeight="1" x14ac:dyDescent="0.2">
      <c r="A111" s="814" t="s">
        <v>426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14539509</v>
      </c>
      <c r="AB111" s="966"/>
      <c r="AC111" s="966"/>
      <c r="AD111" s="966"/>
      <c r="AE111" s="967"/>
      <c r="AF111" s="968">
        <v>7876738</v>
      </c>
      <c r="AG111" s="966"/>
      <c r="AH111" s="966"/>
      <c r="AI111" s="966"/>
      <c r="AJ111" s="967"/>
      <c r="AK111" s="968">
        <v>9240808</v>
      </c>
      <c r="AL111" s="966"/>
      <c r="AM111" s="966"/>
      <c r="AN111" s="966"/>
      <c r="AO111" s="967"/>
      <c r="AP111" s="969">
        <v>2.7</v>
      </c>
      <c r="AQ111" s="970"/>
      <c r="AR111" s="970"/>
      <c r="AS111" s="970"/>
      <c r="AT111" s="971"/>
      <c r="AU111" s="979"/>
      <c r="AV111" s="980"/>
      <c r="AW111" s="980"/>
      <c r="AX111" s="980"/>
      <c r="AY111" s="980"/>
      <c r="AZ111" s="855" t="s">
        <v>427</v>
      </c>
      <c r="BA111" s="790"/>
      <c r="BB111" s="790"/>
      <c r="BC111" s="790"/>
      <c r="BD111" s="790"/>
      <c r="BE111" s="790"/>
      <c r="BF111" s="790"/>
      <c r="BG111" s="790"/>
      <c r="BH111" s="790"/>
      <c r="BI111" s="790"/>
      <c r="BJ111" s="790"/>
      <c r="BK111" s="790"/>
      <c r="BL111" s="790"/>
      <c r="BM111" s="790"/>
      <c r="BN111" s="790"/>
      <c r="BO111" s="790"/>
      <c r="BP111" s="791"/>
      <c r="BQ111" s="856">
        <v>10537133</v>
      </c>
      <c r="BR111" s="857"/>
      <c r="BS111" s="857"/>
      <c r="BT111" s="857"/>
      <c r="BU111" s="857"/>
      <c r="BV111" s="857">
        <v>8976937</v>
      </c>
      <c r="BW111" s="857"/>
      <c r="BX111" s="857"/>
      <c r="BY111" s="857"/>
      <c r="BZ111" s="857"/>
      <c r="CA111" s="857">
        <v>7557178</v>
      </c>
      <c r="CB111" s="857"/>
      <c r="CC111" s="857"/>
      <c r="CD111" s="857"/>
      <c r="CE111" s="857"/>
      <c r="CF111" s="918">
        <v>2.2000000000000002</v>
      </c>
      <c r="CG111" s="919"/>
      <c r="CH111" s="919"/>
      <c r="CI111" s="919"/>
      <c r="CJ111" s="919"/>
      <c r="CK111" s="974"/>
      <c r="CL111" s="861"/>
      <c r="CM111" s="864" t="s">
        <v>428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429</v>
      </c>
      <c r="DH111" s="857"/>
      <c r="DI111" s="857"/>
      <c r="DJ111" s="857"/>
      <c r="DK111" s="857"/>
      <c r="DL111" s="857" t="s">
        <v>429</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2">
      <c r="A112" s="959" t="s">
        <v>430</v>
      </c>
      <c r="B112" s="960"/>
      <c r="C112" s="790" t="s">
        <v>431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43080314</v>
      </c>
      <c r="AB112" s="820"/>
      <c r="AC112" s="820"/>
      <c r="AD112" s="820"/>
      <c r="AE112" s="821"/>
      <c r="AF112" s="822">
        <v>43788811</v>
      </c>
      <c r="AG112" s="820"/>
      <c r="AH112" s="820"/>
      <c r="AI112" s="820"/>
      <c r="AJ112" s="821"/>
      <c r="AK112" s="822">
        <v>44580347</v>
      </c>
      <c r="AL112" s="820"/>
      <c r="AM112" s="820"/>
      <c r="AN112" s="820"/>
      <c r="AO112" s="821"/>
      <c r="AP112" s="867">
        <v>12.9</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284538735</v>
      </c>
      <c r="BR112" s="857"/>
      <c r="BS112" s="857"/>
      <c r="BT112" s="857"/>
      <c r="BU112" s="857"/>
      <c r="BV112" s="857">
        <v>253235840</v>
      </c>
      <c r="BW112" s="857"/>
      <c r="BX112" s="857"/>
      <c r="BY112" s="857"/>
      <c r="BZ112" s="857"/>
      <c r="CA112" s="857">
        <v>227784341</v>
      </c>
      <c r="CB112" s="857"/>
      <c r="CC112" s="857"/>
      <c r="CD112" s="857"/>
      <c r="CE112" s="857"/>
      <c r="CF112" s="918">
        <v>65.900000000000006</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429</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2">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21138019</v>
      </c>
      <c r="AB113" s="966"/>
      <c r="AC113" s="966"/>
      <c r="AD113" s="966"/>
      <c r="AE113" s="967"/>
      <c r="AF113" s="968">
        <v>19485620</v>
      </c>
      <c r="AG113" s="966"/>
      <c r="AH113" s="966"/>
      <c r="AI113" s="966"/>
      <c r="AJ113" s="967"/>
      <c r="AK113" s="968">
        <v>19945564</v>
      </c>
      <c r="AL113" s="966"/>
      <c r="AM113" s="966"/>
      <c r="AN113" s="966"/>
      <c r="AO113" s="967"/>
      <c r="AP113" s="969">
        <v>5.8</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t="s">
        <v>429</v>
      </c>
      <c r="BR113" s="857"/>
      <c r="BS113" s="857"/>
      <c r="BT113" s="857"/>
      <c r="BU113" s="857"/>
      <c r="BV113" s="857" t="s">
        <v>128</v>
      </c>
      <c r="BW113" s="857"/>
      <c r="BX113" s="857"/>
      <c r="BY113" s="857"/>
      <c r="BZ113" s="857"/>
      <c r="CA113" s="857" t="s">
        <v>436</v>
      </c>
      <c r="CB113" s="857"/>
      <c r="CC113" s="857"/>
      <c r="CD113" s="857"/>
      <c r="CE113" s="857"/>
      <c r="CF113" s="918" t="s">
        <v>128</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436</v>
      </c>
      <c r="DM113" s="820"/>
      <c r="DN113" s="820"/>
      <c r="DO113" s="820"/>
      <c r="DP113" s="821"/>
      <c r="DQ113" s="822" t="s">
        <v>128</v>
      </c>
      <c r="DR113" s="820"/>
      <c r="DS113" s="820"/>
      <c r="DT113" s="820"/>
      <c r="DU113" s="821"/>
      <c r="DV113" s="867" t="s">
        <v>128</v>
      </c>
      <c r="DW113" s="868"/>
      <c r="DX113" s="868"/>
      <c r="DY113" s="868"/>
      <c r="DZ113" s="869"/>
    </row>
    <row r="114" spans="1:130" s="246" customFormat="1" ht="26.25" customHeight="1" x14ac:dyDescent="0.2">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436</v>
      </c>
      <c r="AB114" s="820"/>
      <c r="AC114" s="820"/>
      <c r="AD114" s="820"/>
      <c r="AE114" s="821"/>
      <c r="AF114" s="822" t="s">
        <v>436</v>
      </c>
      <c r="AG114" s="820"/>
      <c r="AH114" s="820"/>
      <c r="AI114" s="820"/>
      <c r="AJ114" s="821"/>
      <c r="AK114" s="822" t="s">
        <v>128</v>
      </c>
      <c r="AL114" s="820"/>
      <c r="AM114" s="820"/>
      <c r="AN114" s="820"/>
      <c r="AO114" s="821"/>
      <c r="AP114" s="867" t="s">
        <v>128</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77573158</v>
      </c>
      <c r="BR114" s="857"/>
      <c r="BS114" s="857"/>
      <c r="BT114" s="857"/>
      <c r="BU114" s="857"/>
      <c r="BV114" s="857">
        <v>109777662</v>
      </c>
      <c r="BW114" s="857"/>
      <c r="BX114" s="857"/>
      <c r="BY114" s="857"/>
      <c r="BZ114" s="857"/>
      <c r="CA114" s="857">
        <v>101966986</v>
      </c>
      <c r="CB114" s="857"/>
      <c r="CC114" s="857"/>
      <c r="CD114" s="857"/>
      <c r="CE114" s="857"/>
      <c r="CF114" s="918">
        <v>29.5</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128</v>
      </c>
      <c r="DM114" s="820"/>
      <c r="DN114" s="820"/>
      <c r="DO114" s="820"/>
      <c r="DP114" s="821"/>
      <c r="DQ114" s="822" t="s">
        <v>128</v>
      </c>
      <c r="DR114" s="820"/>
      <c r="DS114" s="820"/>
      <c r="DT114" s="820"/>
      <c r="DU114" s="821"/>
      <c r="DV114" s="867" t="s">
        <v>429</v>
      </c>
      <c r="DW114" s="868"/>
      <c r="DX114" s="868"/>
      <c r="DY114" s="868"/>
      <c r="DZ114" s="869"/>
    </row>
    <row r="115" spans="1:130" s="246" customFormat="1" ht="26.25" customHeight="1" x14ac:dyDescent="0.2">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831964</v>
      </c>
      <c r="AB115" s="966"/>
      <c r="AC115" s="966"/>
      <c r="AD115" s="966"/>
      <c r="AE115" s="967"/>
      <c r="AF115" s="968">
        <v>867110</v>
      </c>
      <c r="AG115" s="966"/>
      <c r="AH115" s="966"/>
      <c r="AI115" s="966"/>
      <c r="AJ115" s="967"/>
      <c r="AK115" s="968">
        <v>868317</v>
      </c>
      <c r="AL115" s="966"/>
      <c r="AM115" s="966"/>
      <c r="AN115" s="966"/>
      <c r="AO115" s="967"/>
      <c r="AP115" s="969">
        <v>0.3</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v>3250595</v>
      </c>
      <c r="BR115" s="857"/>
      <c r="BS115" s="857"/>
      <c r="BT115" s="857"/>
      <c r="BU115" s="857"/>
      <c r="BV115" s="857">
        <v>1108159</v>
      </c>
      <c r="BW115" s="857"/>
      <c r="BX115" s="857"/>
      <c r="BY115" s="857"/>
      <c r="BZ115" s="857"/>
      <c r="CA115" s="857">
        <v>2625509</v>
      </c>
      <c r="CB115" s="857"/>
      <c r="CC115" s="857"/>
      <c r="CD115" s="857"/>
      <c r="CE115" s="857"/>
      <c r="CF115" s="918">
        <v>0.8</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6138533</v>
      </c>
      <c r="DH115" s="820"/>
      <c r="DI115" s="820"/>
      <c r="DJ115" s="820"/>
      <c r="DK115" s="821"/>
      <c r="DL115" s="822">
        <v>5445446</v>
      </c>
      <c r="DM115" s="820"/>
      <c r="DN115" s="820"/>
      <c r="DO115" s="820"/>
      <c r="DP115" s="821"/>
      <c r="DQ115" s="822">
        <v>4894005</v>
      </c>
      <c r="DR115" s="820"/>
      <c r="DS115" s="820"/>
      <c r="DT115" s="820"/>
      <c r="DU115" s="821"/>
      <c r="DV115" s="867">
        <v>1.4</v>
      </c>
      <c r="DW115" s="868"/>
      <c r="DX115" s="868"/>
      <c r="DY115" s="868"/>
      <c r="DZ115" s="869"/>
    </row>
    <row r="116" spans="1:130" s="246" customFormat="1" ht="26.25" customHeight="1" x14ac:dyDescent="0.2">
      <c r="A116" s="963"/>
      <c r="B116" s="964"/>
      <c r="C116" s="923" t="s">
        <v>444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20</v>
      </c>
      <c r="AB116" s="820"/>
      <c r="AC116" s="820"/>
      <c r="AD116" s="820"/>
      <c r="AE116" s="821"/>
      <c r="AF116" s="822">
        <v>17</v>
      </c>
      <c r="AG116" s="820"/>
      <c r="AH116" s="820"/>
      <c r="AI116" s="820"/>
      <c r="AJ116" s="821"/>
      <c r="AK116" s="822">
        <v>1</v>
      </c>
      <c r="AL116" s="820"/>
      <c r="AM116" s="820"/>
      <c r="AN116" s="820"/>
      <c r="AO116" s="821"/>
      <c r="AP116" s="867">
        <v>0</v>
      </c>
      <c r="AQ116" s="868"/>
      <c r="AR116" s="868"/>
      <c r="AS116" s="868"/>
      <c r="AT116" s="869"/>
      <c r="AU116" s="979"/>
      <c r="AV116" s="980"/>
      <c r="AW116" s="980"/>
      <c r="AX116" s="980"/>
      <c r="AY116" s="980"/>
      <c r="AZ116" s="906" t="s">
        <v>445</v>
      </c>
      <c r="BA116" s="907"/>
      <c r="BB116" s="907"/>
      <c r="BC116" s="907"/>
      <c r="BD116" s="907"/>
      <c r="BE116" s="907"/>
      <c r="BF116" s="907"/>
      <c r="BG116" s="907"/>
      <c r="BH116" s="907"/>
      <c r="BI116" s="907"/>
      <c r="BJ116" s="907"/>
      <c r="BK116" s="907"/>
      <c r="BL116" s="907"/>
      <c r="BM116" s="907"/>
      <c r="BN116" s="907"/>
      <c r="BO116" s="907"/>
      <c r="BP116" s="908"/>
      <c r="BQ116" s="856" t="s">
        <v>429</v>
      </c>
      <c r="BR116" s="857"/>
      <c r="BS116" s="857"/>
      <c r="BT116" s="857"/>
      <c r="BU116" s="857"/>
      <c r="BV116" s="857" t="s">
        <v>436</v>
      </c>
      <c r="BW116" s="857"/>
      <c r="BX116" s="857"/>
      <c r="BY116" s="857"/>
      <c r="BZ116" s="857"/>
      <c r="CA116" s="857" t="s">
        <v>128</v>
      </c>
      <c r="CB116" s="857"/>
      <c r="CC116" s="857"/>
      <c r="CD116" s="857"/>
      <c r="CE116" s="857"/>
      <c r="CF116" s="918" t="s">
        <v>128</v>
      </c>
      <c r="CG116" s="919"/>
      <c r="CH116" s="919"/>
      <c r="CI116" s="919"/>
      <c r="CJ116" s="919"/>
      <c r="CK116" s="974"/>
      <c r="CL116" s="861"/>
      <c r="CM116" s="864" t="s">
        <v>446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429</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2">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447</v>
      </c>
      <c r="Z117" s="946"/>
      <c r="AA117" s="951">
        <v>125593218</v>
      </c>
      <c r="AB117" s="952"/>
      <c r="AC117" s="952"/>
      <c r="AD117" s="952"/>
      <c r="AE117" s="953"/>
      <c r="AF117" s="954">
        <v>118851977</v>
      </c>
      <c r="AG117" s="952"/>
      <c r="AH117" s="952"/>
      <c r="AI117" s="952"/>
      <c r="AJ117" s="953"/>
      <c r="AK117" s="954">
        <v>122225569</v>
      </c>
      <c r="AL117" s="952"/>
      <c r="AM117" s="952"/>
      <c r="AN117" s="952"/>
      <c r="AO117" s="953"/>
      <c r="AP117" s="955"/>
      <c r="AQ117" s="956"/>
      <c r="AR117" s="956"/>
      <c r="AS117" s="956"/>
      <c r="AT117" s="957"/>
      <c r="AU117" s="979"/>
      <c r="AV117" s="980"/>
      <c r="AW117" s="980"/>
      <c r="AX117" s="980"/>
      <c r="AY117" s="980"/>
      <c r="AZ117" s="906" t="s">
        <v>448</v>
      </c>
      <c r="BA117" s="907"/>
      <c r="BB117" s="907"/>
      <c r="BC117" s="907"/>
      <c r="BD117" s="907"/>
      <c r="BE117" s="907"/>
      <c r="BF117" s="907"/>
      <c r="BG117" s="907"/>
      <c r="BH117" s="907"/>
      <c r="BI117" s="907"/>
      <c r="BJ117" s="907"/>
      <c r="BK117" s="907"/>
      <c r="BL117" s="907"/>
      <c r="BM117" s="907"/>
      <c r="BN117" s="907"/>
      <c r="BO117" s="907"/>
      <c r="BP117" s="908"/>
      <c r="BQ117" s="856" t="s">
        <v>436</v>
      </c>
      <c r="BR117" s="857"/>
      <c r="BS117" s="857"/>
      <c r="BT117" s="857"/>
      <c r="BU117" s="857"/>
      <c r="BV117" s="857" t="s">
        <v>436</v>
      </c>
      <c r="BW117" s="857"/>
      <c r="BX117" s="857"/>
      <c r="BY117" s="857"/>
      <c r="BZ117" s="857"/>
      <c r="CA117" s="857" t="s">
        <v>436</v>
      </c>
      <c r="CB117" s="857"/>
      <c r="CC117" s="857"/>
      <c r="CD117" s="857"/>
      <c r="CE117" s="857"/>
      <c r="CF117" s="918" t="s">
        <v>436</v>
      </c>
      <c r="CG117" s="919"/>
      <c r="CH117" s="919"/>
      <c r="CI117" s="919"/>
      <c r="CJ117" s="919"/>
      <c r="CK117" s="974"/>
      <c r="CL117" s="861"/>
      <c r="CM117" s="864" t="s">
        <v>449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436</v>
      </c>
      <c r="DH117" s="820"/>
      <c r="DI117" s="820"/>
      <c r="DJ117" s="820"/>
      <c r="DK117" s="821"/>
      <c r="DL117" s="822" t="s">
        <v>128</v>
      </c>
      <c r="DM117" s="820"/>
      <c r="DN117" s="820"/>
      <c r="DO117" s="820"/>
      <c r="DP117" s="821"/>
      <c r="DQ117" s="822" t="s">
        <v>436</v>
      </c>
      <c r="DR117" s="820"/>
      <c r="DS117" s="820"/>
      <c r="DT117" s="820"/>
      <c r="DU117" s="821"/>
      <c r="DV117" s="867" t="s">
        <v>436</v>
      </c>
      <c r="DW117" s="868"/>
      <c r="DX117" s="868"/>
      <c r="DY117" s="868"/>
      <c r="DZ117" s="869"/>
    </row>
    <row r="118" spans="1:130" s="246" customFormat="1" ht="26.25" customHeight="1" x14ac:dyDescent="0.2">
      <c r="A118" s="944" t="s">
        <v>421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419</v>
      </c>
      <c r="AB118" s="945"/>
      <c r="AC118" s="945"/>
      <c r="AD118" s="945"/>
      <c r="AE118" s="946"/>
      <c r="AF118" s="947" t="s">
        <v>304</v>
      </c>
      <c r="AG118" s="945"/>
      <c r="AH118" s="945"/>
      <c r="AI118" s="945"/>
      <c r="AJ118" s="946"/>
      <c r="AK118" s="947" t="s">
        <v>303</v>
      </c>
      <c r="AL118" s="945"/>
      <c r="AM118" s="945"/>
      <c r="AN118" s="945"/>
      <c r="AO118" s="946"/>
      <c r="AP118" s="948" t="s">
        <v>420</v>
      </c>
      <c r="AQ118" s="949"/>
      <c r="AR118" s="949"/>
      <c r="AS118" s="949"/>
      <c r="AT118" s="950"/>
      <c r="AU118" s="979"/>
      <c r="AV118" s="980"/>
      <c r="AW118" s="980"/>
      <c r="AX118" s="980"/>
      <c r="AY118" s="980"/>
      <c r="AZ118" s="922" t="s">
        <v>450</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451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2">
      <c r="A119" s="858" t="s">
        <v>424</v>
      </c>
      <c r="B119" s="859"/>
      <c r="C119" s="934" t="s">
        <v>425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831964</v>
      </c>
      <c r="AB119" s="938"/>
      <c r="AC119" s="938"/>
      <c r="AD119" s="938"/>
      <c r="AE119" s="939"/>
      <c r="AF119" s="940">
        <v>867110</v>
      </c>
      <c r="AG119" s="938"/>
      <c r="AH119" s="938"/>
      <c r="AI119" s="938"/>
      <c r="AJ119" s="939"/>
      <c r="AK119" s="940">
        <v>868317</v>
      </c>
      <c r="AL119" s="938"/>
      <c r="AM119" s="938"/>
      <c r="AN119" s="938"/>
      <c r="AO119" s="939"/>
      <c r="AP119" s="941">
        <v>0.3</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452</v>
      </c>
      <c r="BP119" s="921"/>
      <c r="BQ119" s="925">
        <v>1833893569</v>
      </c>
      <c r="BR119" s="888"/>
      <c r="BS119" s="888"/>
      <c r="BT119" s="888"/>
      <c r="BU119" s="888"/>
      <c r="BV119" s="888">
        <v>1862945586</v>
      </c>
      <c r="BW119" s="888"/>
      <c r="BX119" s="888"/>
      <c r="BY119" s="888"/>
      <c r="BZ119" s="888"/>
      <c r="CA119" s="888">
        <v>1858464617</v>
      </c>
      <c r="CB119" s="888"/>
      <c r="CC119" s="888"/>
      <c r="CD119" s="888"/>
      <c r="CE119" s="888"/>
      <c r="CF119" s="786"/>
      <c r="CG119" s="787"/>
      <c r="CH119" s="787"/>
      <c r="CI119" s="787"/>
      <c r="CJ119" s="877"/>
      <c r="CK119" s="975"/>
      <c r="CL119" s="863"/>
      <c r="CM119" s="881" t="s">
        <v>453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128</v>
      </c>
      <c r="DR119" s="803"/>
      <c r="DS119" s="803"/>
      <c r="DT119" s="803"/>
      <c r="DU119" s="804"/>
      <c r="DV119" s="891" t="s">
        <v>128</v>
      </c>
      <c r="DW119" s="892"/>
      <c r="DX119" s="892"/>
      <c r="DY119" s="892"/>
      <c r="DZ119" s="893"/>
    </row>
    <row r="120" spans="1:130" s="246" customFormat="1" ht="26.25" customHeight="1" x14ac:dyDescent="0.2">
      <c r="A120" s="860"/>
      <c r="B120" s="861"/>
      <c r="C120" s="864" t="s">
        <v>428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128</v>
      </c>
      <c r="AQ120" s="868"/>
      <c r="AR120" s="868"/>
      <c r="AS120" s="868"/>
      <c r="AT120" s="869"/>
      <c r="AU120" s="926" t="s">
        <v>454</v>
      </c>
      <c r="AV120" s="927"/>
      <c r="AW120" s="927"/>
      <c r="AX120" s="927"/>
      <c r="AY120" s="928"/>
      <c r="AZ120" s="903" t="s">
        <v>455</v>
      </c>
      <c r="BA120" s="848"/>
      <c r="BB120" s="848"/>
      <c r="BC120" s="848"/>
      <c r="BD120" s="848"/>
      <c r="BE120" s="848"/>
      <c r="BF120" s="848"/>
      <c r="BG120" s="848"/>
      <c r="BH120" s="848"/>
      <c r="BI120" s="848"/>
      <c r="BJ120" s="848"/>
      <c r="BK120" s="848"/>
      <c r="BL120" s="848"/>
      <c r="BM120" s="848"/>
      <c r="BN120" s="848"/>
      <c r="BO120" s="848"/>
      <c r="BP120" s="849"/>
      <c r="BQ120" s="904">
        <v>124094293</v>
      </c>
      <c r="BR120" s="885"/>
      <c r="BS120" s="885"/>
      <c r="BT120" s="885"/>
      <c r="BU120" s="885"/>
      <c r="BV120" s="885">
        <v>150341002</v>
      </c>
      <c r="BW120" s="885"/>
      <c r="BX120" s="885"/>
      <c r="BY120" s="885"/>
      <c r="BZ120" s="885"/>
      <c r="CA120" s="885">
        <v>165597649</v>
      </c>
      <c r="CB120" s="885"/>
      <c r="CC120" s="885"/>
      <c r="CD120" s="885"/>
      <c r="CE120" s="885"/>
      <c r="CF120" s="909">
        <v>47.9</v>
      </c>
      <c r="CG120" s="910"/>
      <c r="CH120" s="910"/>
      <c r="CI120" s="910"/>
      <c r="CJ120" s="910"/>
      <c r="CK120" s="911" t="s">
        <v>456</v>
      </c>
      <c r="CL120" s="895"/>
      <c r="CM120" s="895"/>
      <c r="CN120" s="895"/>
      <c r="CO120" s="896"/>
      <c r="CP120" s="915" t="s">
        <v>402</v>
      </c>
      <c r="CQ120" s="916"/>
      <c r="CR120" s="916"/>
      <c r="CS120" s="916"/>
      <c r="CT120" s="916"/>
      <c r="CU120" s="916"/>
      <c r="CV120" s="916"/>
      <c r="CW120" s="916"/>
      <c r="CX120" s="916"/>
      <c r="CY120" s="916"/>
      <c r="CZ120" s="916"/>
      <c r="DA120" s="916"/>
      <c r="DB120" s="916"/>
      <c r="DC120" s="916"/>
      <c r="DD120" s="916"/>
      <c r="DE120" s="916"/>
      <c r="DF120" s="917"/>
      <c r="DG120" s="904">
        <v>213768673</v>
      </c>
      <c r="DH120" s="885"/>
      <c r="DI120" s="885"/>
      <c r="DJ120" s="885"/>
      <c r="DK120" s="885"/>
      <c r="DL120" s="885">
        <v>202462567</v>
      </c>
      <c r="DM120" s="885"/>
      <c r="DN120" s="885"/>
      <c r="DO120" s="885"/>
      <c r="DP120" s="885"/>
      <c r="DQ120" s="885">
        <v>177344450</v>
      </c>
      <c r="DR120" s="885"/>
      <c r="DS120" s="885"/>
      <c r="DT120" s="885"/>
      <c r="DU120" s="885"/>
      <c r="DV120" s="886">
        <v>51.3</v>
      </c>
      <c r="DW120" s="886"/>
      <c r="DX120" s="886"/>
      <c r="DY120" s="886"/>
      <c r="DZ120" s="887"/>
    </row>
    <row r="121" spans="1:130" s="246" customFormat="1" ht="26.25" customHeight="1" x14ac:dyDescent="0.2">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v>325249478</v>
      </c>
      <c r="BR121" s="857"/>
      <c r="BS121" s="857"/>
      <c r="BT121" s="857"/>
      <c r="BU121" s="857"/>
      <c r="BV121" s="857">
        <v>319616627</v>
      </c>
      <c r="BW121" s="857"/>
      <c r="BX121" s="857"/>
      <c r="BY121" s="857"/>
      <c r="BZ121" s="857"/>
      <c r="CA121" s="857">
        <v>307247633</v>
      </c>
      <c r="CB121" s="857"/>
      <c r="CC121" s="857"/>
      <c r="CD121" s="857"/>
      <c r="CE121" s="857"/>
      <c r="CF121" s="918">
        <v>89</v>
      </c>
      <c r="CG121" s="919"/>
      <c r="CH121" s="919"/>
      <c r="CI121" s="919"/>
      <c r="CJ121" s="919"/>
      <c r="CK121" s="912"/>
      <c r="CL121" s="898"/>
      <c r="CM121" s="898"/>
      <c r="CN121" s="898"/>
      <c r="CO121" s="899"/>
      <c r="CP121" s="878" t="s">
        <v>403</v>
      </c>
      <c r="CQ121" s="879"/>
      <c r="CR121" s="879"/>
      <c r="CS121" s="879"/>
      <c r="CT121" s="879"/>
      <c r="CU121" s="879"/>
      <c r="CV121" s="879"/>
      <c r="CW121" s="879"/>
      <c r="CX121" s="879"/>
      <c r="CY121" s="879"/>
      <c r="CZ121" s="879"/>
      <c r="DA121" s="879"/>
      <c r="DB121" s="879"/>
      <c r="DC121" s="879"/>
      <c r="DD121" s="879"/>
      <c r="DE121" s="879"/>
      <c r="DF121" s="880"/>
      <c r="DG121" s="856">
        <v>52412805</v>
      </c>
      <c r="DH121" s="857"/>
      <c r="DI121" s="857"/>
      <c r="DJ121" s="857"/>
      <c r="DK121" s="857"/>
      <c r="DL121" s="857">
        <v>40614124</v>
      </c>
      <c r="DM121" s="857"/>
      <c r="DN121" s="857"/>
      <c r="DO121" s="857"/>
      <c r="DP121" s="857"/>
      <c r="DQ121" s="857">
        <v>36546758</v>
      </c>
      <c r="DR121" s="857"/>
      <c r="DS121" s="857"/>
      <c r="DT121" s="857"/>
      <c r="DU121" s="857"/>
      <c r="DV121" s="834">
        <v>10.6</v>
      </c>
      <c r="DW121" s="834"/>
      <c r="DX121" s="834"/>
      <c r="DY121" s="834"/>
      <c r="DZ121" s="835"/>
    </row>
    <row r="122" spans="1:130" s="246" customFormat="1" ht="26.25" customHeight="1" x14ac:dyDescent="0.2">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459</v>
      </c>
      <c r="BA122" s="923"/>
      <c r="BB122" s="923"/>
      <c r="BC122" s="923"/>
      <c r="BD122" s="923"/>
      <c r="BE122" s="923"/>
      <c r="BF122" s="923"/>
      <c r="BG122" s="923"/>
      <c r="BH122" s="923"/>
      <c r="BI122" s="923"/>
      <c r="BJ122" s="923"/>
      <c r="BK122" s="923"/>
      <c r="BL122" s="923"/>
      <c r="BM122" s="923"/>
      <c r="BN122" s="923"/>
      <c r="BO122" s="923"/>
      <c r="BP122" s="924"/>
      <c r="BQ122" s="925">
        <v>714544208</v>
      </c>
      <c r="BR122" s="888"/>
      <c r="BS122" s="888"/>
      <c r="BT122" s="888"/>
      <c r="BU122" s="888"/>
      <c r="BV122" s="888">
        <v>717026507</v>
      </c>
      <c r="BW122" s="888"/>
      <c r="BX122" s="888"/>
      <c r="BY122" s="888"/>
      <c r="BZ122" s="888"/>
      <c r="CA122" s="888">
        <v>724977094</v>
      </c>
      <c r="CB122" s="888"/>
      <c r="CC122" s="888"/>
      <c r="CD122" s="888"/>
      <c r="CE122" s="888"/>
      <c r="CF122" s="889">
        <v>209.9</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v>1292416</v>
      </c>
      <c r="DH122" s="857"/>
      <c r="DI122" s="857"/>
      <c r="DJ122" s="857"/>
      <c r="DK122" s="857"/>
      <c r="DL122" s="857">
        <v>4233427</v>
      </c>
      <c r="DM122" s="857"/>
      <c r="DN122" s="857"/>
      <c r="DO122" s="857"/>
      <c r="DP122" s="857"/>
      <c r="DQ122" s="857">
        <v>6060998</v>
      </c>
      <c r="DR122" s="857"/>
      <c r="DS122" s="857"/>
      <c r="DT122" s="857"/>
      <c r="DU122" s="857"/>
      <c r="DV122" s="834">
        <v>1.8</v>
      </c>
      <c r="DW122" s="834"/>
      <c r="DX122" s="834"/>
      <c r="DY122" s="834"/>
      <c r="DZ122" s="835"/>
    </row>
    <row r="123" spans="1:130" s="246" customFormat="1" ht="26.25" customHeight="1" x14ac:dyDescent="0.2">
      <c r="A123" s="860"/>
      <c r="B123" s="861"/>
      <c r="C123" s="864" t="s">
        <v>446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460</v>
      </c>
      <c r="BP123" s="921"/>
      <c r="BQ123" s="875">
        <v>1163887979</v>
      </c>
      <c r="BR123" s="876"/>
      <c r="BS123" s="876"/>
      <c r="BT123" s="876"/>
      <c r="BU123" s="876"/>
      <c r="BV123" s="876">
        <v>1186984136</v>
      </c>
      <c r="BW123" s="876"/>
      <c r="BX123" s="876"/>
      <c r="BY123" s="876"/>
      <c r="BZ123" s="876"/>
      <c r="CA123" s="876">
        <v>1197822376</v>
      </c>
      <c r="CB123" s="876"/>
      <c r="CC123" s="876"/>
      <c r="CD123" s="876"/>
      <c r="CE123" s="876"/>
      <c r="CF123" s="786"/>
      <c r="CG123" s="787"/>
      <c r="CH123" s="787"/>
      <c r="CI123" s="787"/>
      <c r="CJ123" s="877"/>
      <c r="CK123" s="912"/>
      <c r="CL123" s="898"/>
      <c r="CM123" s="898"/>
      <c r="CN123" s="898"/>
      <c r="CO123" s="899"/>
      <c r="CP123" s="878" t="s">
        <v>404</v>
      </c>
      <c r="CQ123" s="879"/>
      <c r="CR123" s="879"/>
      <c r="CS123" s="879"/>
      <c r="CT123" s="879"/>
      <c r="CU123" s="879"/>
      <c r="CV123" s="879"/>
      <c r="CW123" s="879"/>
      <c r="CX123" s="879"/>
      <c r="CY123" s="879"/>
      <c r="CZ123" s="879"/>
      <c r="DA123" s="879"/>
      <c r="DB123" s="879"/>
      <c r="DC123" s="879"/>
      <c r="DD123" s="879"/>
      <c r="DE123" s="879"/>
      <c r="DF123" s="880"/>
      <c r="DG123" s="819">
        <v>1111254</v>
      </c>
      <c r="DH123" s="820"/>
      <c r="DI123" s="820"/>
      <c r="DJ123" s="820"/>
      <c r="DK123" s="821"/>
      <c r="DL123" s="822">
        <v>3233220</v>
      </c>
      <c r="DM123" s="820"/>
      <c r="DN123" s="820"/>
      <c r="DO123" s="820"/>
      <c r="DP123" s="821"/>
      <c r="DQ123" s="822">
        <v>4027617</v>
      </c>
      <c r="DR123" s="820"/>
      <c r="DS123" s="820"/>
      <c r="DT123" s="820"/>
      <c r="DU123" s="821"/>
      <c r="DV123" s="867">
        <v>1.2</v>
      </c>
      <c r="DW123" s="868"/>
      <c r="DX123" s="868"/>
      <c r="DY123" s="868"/>
      <c r="DZ123" s="869"/>
    </row>
    <row r="124" spans="1:130" s="246" customFormat="1" ht="26.25" customHeight="1" thickBot="1" x14ac:dyDescent="0.25">
      <c r="A124" s="860"/>
      <c r="B124" s="861"/>
      <c r="C124" s="864" t="s">
        <v>449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226.2</v>
      </c>
      <c r="BR124" s="874"/>
      <c r="BS124" s="874"/>
      <c r="BT124" s="874"/>
      <c r="BU124" s="874"/>
      <c r="BV124" s="874">
        <v>197.4</v>
      </c>
      <c r="BW124" s="874"/>
      <c r="BX124" s="874"/>
      <c r="BY124" s="874"/>
      <c r="BZ124" s="874"/>
      <c r="CA124" s="874">
        <v>191.2</v>
      </c>
      <c r="CB124" s="874"/>
      <c r="CC124" s="874"/>
      <c r="CD124" s="874"/>
      <c r="CE124" s="874"/>
      <c r="CF124" s="764"/>
      <c r="CG124" s="765"/>
      <c r="CH124" s="765"/>
      <c r="CI124" s="765"/>
      <c r="CJ124" s="905"/>
      <c r="CK124" s="913"/>
      <c r="CL124" s="913"/>
      <c r="CM124" s="913"/>
      <c r="CN124" s="913"/>
      <c r="CO124" s="914"/>
      <c r="CP124" s="878" t="s">
        <v>462</v>
      </c>
      <c r="CQ124" s="879"/>
      <c r="CR124" s="879"/>
      <c r="CS124" s="879"/>
      <c r="CT124" s="879"/>
      <c r="CU124" s="879"/>
      <c r="CV124" s="879"/>
      <c r="CW124" s="879"/>
      <c r="CX124" s="879"/>
      <c r="CY124" s="879"/>
      <c r="CZ124" s="879"/>
      <c r="DA124" s="879"/>
      <c r="DB124" s="879"/>
      <c r="DC124" s="879"/>
      <c r="DD124" s="879"/>
      <c r="DE124" s="879"/>
      <c r="DF124" s="880"/>
      <c r="DG124" s="802">
        <v>15953587</v>
      </c>
      <c r="DH124" s="803"/>
      <c r="DI124" s="803"/>
      <c r="DJ124" s="803"/>
      <c r="DK124" s="804"/>
      <c r="DL124" s="805">
        <v>2692502</v>
      </c>
      <c r="DM124" s="803"/>
      <c r="DN124" s="803"/>
      <c r="DO124" s="803"/>
      <c r="DP124" s="804"/>
      <c r="DQ124" s="805">
        <v>3804518</v>
      </c>
      <c r="DR124" s="803"/>
      <c r="DS124" s="803"/>
      <c r="DT124" s="803"/>
      <c r="DU124" s="804"/>
      <c r="DV124" s="891">
        <v>1.1000000000000001</v>
      </c>
      <c r="DW124" s="892"/>
      <c r="DX124" s="892"/>
      <c r="DY124" s="892"/>
      <c r="DZ124" s="893"/>
    </row>
    <row r="125" spans="1:130" s="246" customFormat="1" ht="26.25" customHeight="1" x14ac:dyDescent="0.2">
      <c r="A125" s="860"/>
      <c r="B125" s="861"/>
      <c r="C125" s="864" t="s">
        <v>451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463</v>
      </c>
      <c r="CL125" s="895"/>
      <c r="CM125" s="895"/>
      <c r="CN125" s="895"/>
      <c r="CO125" s="896"/>
      <c r="CP125" s="903" t="s">
        <v>464</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5">
      <c r="A126" s="860"/>
      <c r="B126" s="861"/>
      <c r="C126" s="864" t="s">
        <v>453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465</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2">
      <c r="A127" s="862"/>
      <c r="B127" s="863"/>
      <c r="C127" s="881" t="s">
        <v>466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467</v>
      </c>
      <c r="AY127" s="852"/>
      <c r="AZ127" s="852"/>
      <c r="BA127" s="852"/>
      <c r="BB127" s="852"/>
      <c r="BC127" s="852"/>
      <c r="BD127" s="852"/>
      <c r="BE127" s="853"/>
      <c r="BF127" s="851" t="s">
        <v>468</v>
      </c>
      <c r="BG127" s="852"/>
      <c r="BH127" s="852"/>
      <c r="BI127" s="852"/>
      <c r="BJ127" s="852"/>
      <c r="BK127" s="852"/>
      <c r="BL127" s="853"/>
      <c r="BM127" s="851" t="s">
        <v>469</v>
      </c>
      <c r="BN127" s="852"/>
      <c r="BO127" s="852"/>
      <c r="BP127" s="852"/>
      <c r="BQ127" s="852"/>
      <c r="BR127" s="852"/>
      <c r="BS127" s="853"/>
      <c r="BT127" s="851" t="s">
        <v>470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471</v>
      </c>
      <c r="CQ127" s="790"/>
      <c r="CR127" s="790"/>
      <c r="CS127" s="790"/>
      <c r="CT127" s="790"/>
      <c r="CU127" s="790"/>
      <c r="CV127" s="790"/>
      <c r="CW127" s="790"/>
      <c r="CX127" s="790"/>
      <c r="CY127" s="790"/>
      <c r="CZ127" s="790"/>
      <c r="DA127" s="790"/>
      <c r="DB127" s="790"/>
      <c r="DC127" s="790"/>
      <c r="DD127" s="790"/>
      <c r="DE127" s="790"/>
      <c r="DF127" s="791"/>
      <c r="DG127" s="856">
        <v>1038157</v>
      </c>
      <c r="DH127" s="857"/>
      <c r="DI127" s="857"/>
      <c r="DJ127" s="857"/>
      <c r="DK127" s="857"/>
      <c r="DL127" s="857">
        <v>767597</v>
      </c>
      <c r="DM127" s="857"/>
      <c r="DN127" s="857"/>
      <c r="DO127" s="857"/>
      <c r="DP127" s="857"/>
      <c r="DQ127" s="857">
        <v>787184</v>
      </c>
      <c r="DR127" s="857"/>
      <c r="DS127" s="857"/>
      <c r="DT127" s="857"/>
      <c r="DU127" s="857"/>
      <c r="DV127" s="834">
        <v>0.2</v>
      </c>
      <c r="DW127" s="834"/>
      <c r="DX127" s="834"/>
      <c r="DY127" s="834"/>
      <c r="DZ127" s="835"/>
    </row>
    <row r="128" spans="1:130" s="246" customFormat="1" ht="26.25" customHeight="1" thickBot="1" x14ac:dyDescent="0.25">
      <c r="A128" s="836" t="s">
        <v>472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473</v>
      </c>
      <c r="X128" s="838"/>
      <c r="Y128" s="838"/>
      <c r="Z128" s="839"/>
      <c r="AA128" s="840">
        <v>29695675</v>
      </c>
      <c r="AB128" s="841"/>
      <c r="AC128" s="841"/>
      <c r="AD128" s="841"/>
      <c r="AE128" s="842"/>
      <c r="AF128" s="843">
        <v>27505401</v>
      </c>
      <c r="AG128" s="841"/>
      <c r="AH128" s="841"/>
      <c r="AI128" s="841"/>
      <c r="AJ128" s="842"/>
      <c r="AK128" s="843">
        <v>27683799</v>
      </c>
      <c r="AL128" s="841"/>
      <c r="AM128" s="841"/>
      <c r="AN128" s="841"/>
      <c r="AO128" s="842"/>
      <c r="AP128" s="844"/>
      <c r="AQ128" s="845"/>
      <c r="AR128" s="845"/>
      <c r="AS128" s="845"/>
      <c r="AT128" s="846"/>
      <c r="AU128" s="282"/>
      <c r="AV128" s="282"/>
      <c r="AW128" s="282"/>
      <c r="AX128" s="847" t="s">
        <v>474</v>
      </c>
      <c r="AY128" s="848"/>
      <c r="AZ128" s="848"/>
      <c r="BA128" s="848"/>
      <c r="BB128" s="848"/>
      <c r="BC128" s="848"/>
      <c r="BD128" s="848"/>
      <c r="BE128" s="849"/>
      <c r="BF128" s="826" t="s">
        <v>128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475</v>
      </c>
      <c r="CQ128" s="768"/>
      <c r="CR128" s="768"/>
      <c r="CS128" s="768"/>
      <c r="CT128" s="768"/>
      <c r="CU128" s="768"/>
      <c r="CV128" s="768"/>
      <c r="CW128" s="768"/>
      <c r="CX128" s="768"/>
      <c r="CY128" s="768"/>
      <c r="CZ128" s="768"/>
      <c r="DA128" s="768"/>
      <c r="DB128" s="768"/>
      <c r="DC128" s="768"/>
      <c r="DD128" s="768"/>
      <c r="DE128" s="768"/>
      <c r="DF128" s="769"/>
      <c r="DG128" s="830">
        <v>2212438</v>
      </c>
      <c r="DH128" s="831"/>
      <c r="DI128" s="831"/>
      <c r="DJ128" s="831"/>
      <c r="DK128" s="831"/>
      <c r="DL128" s="831">
        <v>340562</v>
      </c>
      <c r="DM128" s="831"/>
      <c r="DN128" s="831"/>
      <c r="DO128" s="831"/>
      <c r="DP128" s="831"/>
      <c r="DQ128" s="831">
        <v>1838325</v>
      </c>
      <c r="DR128" s="831"/>
      <c r="DS128" s="831"/>
      <c r="DT128" s="831"/>
      <c r="DU128" s="831"/>
      <c r="DV128" s="832">
        <v>0.5</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476</v>
      </c>
      <c r="X129" s="817"/>
      <c r="Y129" s="817"/>
      <c r="Z129" s="818"/>
      <c r="AA129" s="819">
        <v>349954895</v>
      </c>
      <c r="AB129" s="820"/>
      <c r="AC129" s="820"/>
      <c r="AD129" s="820"/>
      <c r="AE129" s="821"/>
      <c r="AF129" s="822">
        <v>402633179</v>
      </c>
      <c r="AG129" s="820"/>
      <c r="AH129" s="820"/>
      <c r="AI129" s="820"/>
      <c r="AJ129" s="821"/>
      <c r="AK129" s="822">
        <v>401859108</v>
      </c>
      <c r="AL129" s="820"/>
      <c r="AM129" s="820"/>
      <c r="AN129" s="820"/>
      <c r="AO129" s="821"/>
      <c r="AP129" s="823"/>
      <c r="AQ129" s="824"/>
      <c r="AR129" s="824"/>
      <c r="AS129" s="824"/>
      <c r="AT129" s="825"/>
      <c r="AU129" s="284"/>
      <c r="AV129" s="284"/>
      <c r="AW129" s="284"/>
      <c r="AX129" s="789" t="s">
        <v>477</v>
      </c>
      <c r="AY129" s="790"/>
      <c r="AZ129" s="790"/>
      <c r="BA129" s="790"/>
      <c r="BB129" s="790"/>
      <c r="BC129" s="790"/>
      <c r="BD129" s="790"/>
      <c r="BE129" s="791"/>
      <c r="BF129" s="809" t="s">
        <v>128</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478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479</v>
      </c>
      <c r="X130" s="817"/>
      <c r="Y130" s="817"/>
      <c r="Z130" s="818"/>
      <c r="AA130" s="819">
        <v>53775564</v>
      </c>
      <c r="AB130" s="820"/>
      <c r="AC130" s="820"/>
      <c r="AD130" s="820"/>
      <c r="AE130" s="821"/>
      <c r="AF130" s="822">
        <v>60217802</v>
      </c>
      <c r="AG130" s="820"/>
      <c r="AH130" s="820"/>
      <c r="AI130" s="820"/>
      <c r="AJ130" s="821"/>
      <c r="AK130" s="822">
        <v>56445244</v>
      </c>
      <c r="AL130" s="820"/>
      <c r="AM130" s="820"/>
      <c r="AN130" s="820"/>
      <c r="AO130" s="821"/>
      <c r="AP130" s="823"/>
      <c r="AQ130" s="824"/>
      <c r="AR130" s="824"/>
      <c r="AS130" s="824"/>
      <c r="AT130" s="825"/>
      <c r="AU130" s="284"/>
      <c r="AV130" s="284"/>
      <c r="AW130" s="284"/>
      <c r="AX130" s="789" t="s">
        <v>480</v>
      </c>
      <c r="AY130" s="790"/>
      <c r="AZ130" s="790"/>
      <c r="BA130" s="790"/>
      <c r="BB130" s="790"/>
      <c r="BC130" s="790"/>
      <c r="BD130" s="790"/>
      <c r="BE130" s="791"/>
      <c r="BF130" s="792">
        <v>11.4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481</v>
      </c>
      <c r="X131" s="800"/>
      <c r="Y131" s="800"/>
      <c r="Z131" s="801"/>
      <c r="AA131" s="802">
        <v>296179331</v>
      </c>
      <c r="AB131" s="803"/>
      <c r="AC131" s="803"/>
      <c r="AD131" s="803"/>
      <c r="AE131" s="804"/>
      <c r="AF131" s="805">
        <v>342415377</v>
      </c>
      <c r="AG131" s="803"/>
      <c r="AH131" s="803"/>
      <c r="AI131" s="803"/>
      <c r="AJ131" s="804"/>
      <c r="AK131" s="805">
        <v>345413864</v>
      </c>
      <c r="AL131" s="803"/>
      <c r="AM131" s="803"/>
      <c r="AN131" s="803"/>
      <c r="AO131" s="804"/>
      <c r="AP131" s="806"/>
      <c r="AQ131" s="807"/>
      <c r="AR131" s="807"/>
      <c r="AS131" s="807"/>
      <c r="AT131" s="808"/>
      <c r="AU131" s="284"/>
      <c r="AV131" s="284"/>
      <c r="AW131" s="284"/>
      <c r="AX131" s="767" t="s">
        <v>482</v>
      </c>
      <c r="AY131" s="768"/>
      <c r="AZ131" s="768"/>
      <c r="BA131" s="768"/>
      <c r="BB131" s="768"/>
      <c r="BC131" s="768"/>
      <c r="BD131" s="768"/>
      <c r="BE131" s="769"/>
      <c r="BF131" s="770">
        <v>191.2</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14.221782129999999</v>
      </c>
      <c r="AB132" s="783"/>
      <c r="AC132" s="783"/>
      <c r="AD132" s="783"/>
      <c r="AE132" s="784"/>
      <c r="AF132" s="785">
        <v>9.0909390810000001</v>
      </c>
      <c r="AG132" s="783"/>
      <c r="AH132" s="783"/>
      <c r="AI132" s="783"/>
      <c r="AJ132" s="784"/>
      <c r="AK132" s="785">
        <v>11.02924076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15.2</v>
      </c>
      <c r="AB133" s="762"/>
      <c r="AC133" s="762"/>
      <c r="AD133" s="762"/>
      <c r="AE133" s="763"/>
      <c r="AF133" s="761">
        <v>12.8</v>
      </c>
      <c r="AG133" s="762"/>
      <c r="AH133" s="762"/>
      <c r="AI133" s="762"/>
      <c r="AJ133" s="763"/>
      <c r="AK133" s="761">
        <v>11.4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npic0OTD3ZhN1pDRmUdYZFQCAnFV50BoT2QmbPgJnVA/slmAJTd104v6mme1D/2o8xSeyT6ai+Po3iZ7bq1YXg==" saltValue="1FQ4h0aAyryrZVVlWUoo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486</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cJxahpz74/C81cAsJ4ovLApKWiCSFDfJV95/sAfuOttj/EBiHQtEjFzO61D3OY1LhDiHbCX57/LRqMePkY6+PA==" saltValue="PEJEs623gIpGUKlwCguq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cMT4vKNI1/T0Peyfc3EZ8TF1IONe6LvuMPePlb0L3dvHXyzLgTJ2+3hRDPjw0JipktPrLt4FQG5NdqOjT5bBA==" saltValue="T897lFqbniJC+1Li/WCU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489</v>
      </c>
      <c r="AP7" s="303"/>
      <c r="AQ7" s="304" t="s">
        <v>490</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491</v>
      </c>
      <c r="AQ8" s="310" t="s">
        <v>492</v>
      </c>
      <c r="AR8" s="311" t="s">
        <v>493</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494</v>
      </c>
      <c r="AL9" s="1189"/>
      <c r="AM9" s="1189"/>
      <c r="AN9" s="1190"/>
      <c r="AO9" s="312">
        <v>168554867</v>
      </c>
      <c r="AP9" s="312">
        <v>119325</v>
      </c>
      <c r="AQ9" s="313">
        <v>103123</v>
      </c>
      <c r="AR9" s="314">
        <v>15.7</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495</v>
      </c>
      <c r="AL10" s="1189"/>
      <c r="AM10" s="1189"/>
      <c r="AN10" s="1190"/>
      <c r="AO10" s="315">
        <v>1384796</v>
      </c>
      <c r="AP10" s="315">
        <v>980</v>
      </c>
      <c r="AQ10" s="316">
        <v>1485</v>
      </c>
      <c r="AR10" s="317">
        <v>-34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496</v>
      </c>
      <c r="AL11" s="1189"/>
      <c r="AM11" s="1189"/>
      <c r="AN11" s="1190"/>
      <c r="AO11" s="315">
        <v>5644</v>
      </c>
      <c r="AP11" s="315">
        <v>4</v>
      </c>
      <c r="AQ11" s="316">
        <v>130</v>
      </c>
      <c r="AR11" s="317">
        <v>-96.9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497</v>
      </c>
      <c r="AL12" s="1189"/>
      <c r="AM12" s="1189"/>
      <c r="AN12" s="1190"/>
      <c r="AO12" s="315">
        <v>1762144</v>
      </c>
      <c r="AP12" s="315">
        <v>1247</v>
      </c>
      <c r="AQ12" s="316">
        <v>1206</v>
      </c>
      <c r="AR12" s="317">
        <v>3.4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498</v>
      </c>
      <c r="AL13" s="1189"/>
      <c r="AM13" s="1189"/>
      <c r="AN13" s="1190"/>
      <c r="AO13" s="315" t="s">
        <v>499</v>
      </c>
      <c r="AP13" s="315" t="s">
        <v>499</v>
      </c>
      <c r="AQ13" s="316">
        <v>5</v>
      </c>
      <c r="AR13" s="317" t="s">
        <v>499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500</v>
      </c>
      <c r="AL14" s="1189"/>
      <c r="AM14" s="1189"/>
      <c r="AN14" s="1190"/>
      <c r="AO14" s="315">
        <v>5018725</v>
      </c>
      <c r="AP14" s="315">
        <v>3553</v>
      </c>
      <c r="AQ14" s="316">
        <v>1897</v>
      </c>
      <c r="AR14" s="317">
        <v>87.3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501</v>
      </c>
      <c r="AL15" s="1189"/>
      <c r="AM15" s="1189"/>
      <c r="AN15" s="1190"/>
      <c r="AO15" s="315">
        <v>1047997</v>
      </c>
      <c r="AP15" s="315">
        <v>742</v>
      </c>
      <c r="AQ15" s="316">
        <v>1181</v>
      </c>
      <c r="AR15" s="317">
        <v>-37.200000000000003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502</v>
      </c>
      <c r="AL16" s="1192"/>
      <c r="AM16" s="1192"/>
      <c r="AN16" s="1193"/>
      <c r="AO16" s="315">
        <v>-14710047</v>
      </c>
      <c r="AP16" s="315">
        <v>-10414</v>
      </c>
      <c r="AQ16" s="316">
        <v>-7816</v>
      </c>
      <c r="AR16" s="317">
        <v>33.200000000000003</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163064126</v>
      </c>
      <c r="AP17" s="315">
        <v>115438</v>
      </c>
      <c r="AQ17" s="316">
        <v>101211</v>
      </c>
      <c r="AR17" s="317">
        <v>14.1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507</v>
      </c>
      <c r="AL21" s="1186"/>
      <c r="AM21" s="1186"/>
      <c r="AN21" s="1187"/>
      <c r="AO21" s="327">
        <v>11.72</v>
      </c>
      <c r="AP21" s="328">
        <v>10.74</v>
      </c>
      <c r="AQ21" s="329">
        <v>0.98</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508</v>
      </c>
      <c r="AL22" s="1186"/>
      <c r="AM22" s="1186"/>
      <c r="AN22" s="1187"/>
      <c r="AO22" s="332">
        <v>101.8</v>
      </c>
      <c r="AP22" s="333">
        <v>99.9</v>
      </c>
      <c r="AQ22" s="334">
        <v>1.9</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489</v>
      </c>
      <c r="AP30" s="303"/>
      <c r="AQ30" s="304" t="s">
        <v>490</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491</v>
      </c>
      <c r="AQ31" s="310" t="s">
        <v>492</v>
      </c>
      <c r="AR31" s="311" t="s">
        <v>493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512</v>
      </c>
      <c r="AL32" s="1177"/>
      <c r="AM32" s="1177"/>
      <c r="AN32" s="1178"/>
      <c r="AO32" s="342">
        <v>47590532</v>
      </c>
      <c r="AP32" s="342">
        <v>33691</v>
      </c>
      <c r="AQ32" s="343">
        <v>32293</v>
      </c>
      <c r="AR32" s="344">
        <v>4.3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513</v>
      </c>
      <c r="AL33" s="1177"/>
      <c r="AM33" s="1177"/>
      <c r="AN33" s="1178"/>
      <c r="AO33" s="342">
        <v>9240808</v>
      </c>
      <c r="AP33" s="342">
        <v>6542</v>
      </c>
      <c r="AQ33" s="343">
        <v>2903</v>
      </c>
      <c r="AR33" s="344">
        <v>125.4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514</v>
      </c>
      <c r="AL34" s="1177"/>
      <c r="AM34" s="1177"/>
      <c r="AN34" s="1178"/>
      <c r="AO34" s="342">
        <v>44580347</v>
      </c>
      <c r="AP34" s="342">
        <v>31560</v>
      </c>
      <c r="AQ34" s="343">
        <v>20757</v>
      </c>
      <c r="AR34" s="344">
        <v>52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515</v>
      </c>
      <c r="AL35" s="1177"/>
      <c r="AM35" s="1177"/>
      <c r="AN35" s="1178"/>
      <c r="AO35" s="342">
        <v>19945564</v>
      </c>
      <c r="AP35" s="342">
        <v>14120</v>
      </c>
      <c r="AQ35" s="343">
        <v>11103</v>
      </c>
      <c r="AR35" s="344">
        <v>27.2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516</v>
      </c>
      <c r="AL36" s="1177"/>
      <c r="AM36" s="1177"/>
      <c r="AN36" s="1178"/>
      <c r="AO36" s="342" t="s">
        <v>499</v>
      </c>
      <c r="AP36" s="342" t="s">
        <v>499</v>
      </c>
      <c r="AQ36" s="343">
        <v>186</v>
      </c>
      <c r="AR36" s="344" t="s">
        <v>499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517</v>
      </c>
      <c r="AL37" s="1177"/>
      <c r="AM37" s="1177"/>
      <c r="AN37" s="1178"/>
      <c r="AO37" s="342">
        <v>868317</v>
      </c>
      <c r="AP37" s="342">
        <v>615</v>
      </c>
      <c r="AQ37" s="343">
        <v>1195</v>
      </c>
      <c r="AR37" s="344">
        <v>-48.5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518</v>
      </c>
      <c r="AL38" s="1180"/>
      <c r="AM38" s="1180"/>
      <c r="AN38" s="1181"/>
      <c r="AO38" s="345">
        <v>1</v>
      </c>
      <c r="AP38" s="345">
        <v>0</v>
      </c>
      <c r="AQ38" s="346">
        <v>0</v>
      </c>
      <c r="AR38" s="334">
        <v>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519</v>
      </c>
      <c r="AL39" s="1180"/>
      <c r="AM39" s="1180"/>
      <c r="AN39" s="1181"/>
      <c r="AO39" s="342">
        <v>-27683799</v>
      </c>
      <c r="AP39" s="342">
        <v>-19598</v>
      </c>
      <c r="AQ39" s="343">
        <v>-17395</v>
      </c>
      <c r="AR39" s="344">
        <v>12.7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520</v>
      </c>
      <c r="AL40" s="1177"/>
      <c r="AM40" s="1177"/>
      <c r="AN40" s="1178"/>
      <c r="AO40" s="342">
        <v>-56445244</v>
      </c>
      <c r="AP40" s="342">
        <v>-39959</v>
      </c>
      <c r="AQ40" s="343">
        <v>-33490</v>
      </c>
      <c r="AR40" s="344">
        <v>19.3</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38096526</v>
      </c>
      <c r="AP41" s="342">
        <v>26970</v>
      </c>
      <c r="AQ41" s="343">
        <v>17551</v>
      </c>
      <c r="AR41" s="344">
        <v>53.7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489</v>
      </c>
      <c r="AN49" s="1171" t="s">
        <v>524</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525</v>
      </c>
      <c r="AO50" s="359" t="s">
        <v>526</v>
      </c>
      <c r="AP50" s="360" t="s">
        <v>527</v>
      </c>
      <c r="AQ50" s="361" t="s">
        <v>528</v>
      </c>
      <c r="AR50" s="362" t="s">
        <v>529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59216694</v>
      </c>
      <c r="AN51" s="364">
        <v>41717</v>
      </c>
      <c r="AO51" s="365">
        <v>16.399999999999999</v>
      </c>
      <c r="AP51" s="366">
        <v>53572</v>
      </c>
      <c r="AQ51" s="367">
        <v>5.4</v>
      </c>
      <c r="AR51" s="368">
        <v>11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36199156</v>
      </c>
      <c r="AN52" s="372">
        <v>25502</v>
      </c>
      <c r="AO52" s="373">
        <v>33.200000000000003</v>
      </c>
      <c r="AP52" s="374">
        <v>25259</v>
      </c>
      <c r="AQ52" s="375">
        <v>11.8</v>
      </c>
      <c r="AR52" s="376">
        <v>21.4</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66217935</v>
      </c>
      <c r="AN53" s="364">
        <v>46647</v>
      </c>
      <c r="AO53" s="365">
        <v>11.8</v>
      </c>
      <c r="AP53" s="366">
        <v>51898</v>
      </c>
      <c r="AQ53" s="367">
        <v>-3.1</v>
      </c>
      <c r="AR53" s="368">
        <v>14.9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39383696</v>
      </c>
      <c r="AN54" s="372">
        <v>27744</v>
      </c>
      <c r="AO54" s="373">
        <v>8.8000000000000007</v>
      </c>
      <c r="AP54" s="374">
        <v>25986</v>
      </c>
      <c r="AQ54" s="375">
        <v>2.9</v>
      </c>
      <c r="AR54" s="376">
        <v>5.9</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59540822</v>
      </c>
      <c r="AN55" s="364">
        <v>41979</v>
      </c>
      <c r="AO55" s="365">
        <v>-10</v>
      </c>
      <c r="AP55" s="366">
        <v>51684</v>
      </c>
      <c r="AQ55" s="367">
        <v>-0.4</v>
      </c>
      <c r="AR55" s="368">
        <v>-9.6</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31749752</v>
      </c>
      <c r="AN56" s="372">
        <v>22385</v>
      </c>
      <c r="AO56" s="373">
        <v>-19.3</v>
      </c>
      <c r="AP56" s="374">
        <v>26671</v>
      </c>
      <c r="AQ56" s="375">
        <v>2.6</v>
      </c>
      <c r="AR56" s="376">
        <v>-21.9</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61364688</v>
      </c>
      <c r="AN57" s="364">
        <v>43344</v>
      </c>
      <c r="AO57" s="365">
        <v>3.3</v>
      </c>
      <c r="AP57" s="366">
        <v>52897</v>
      </c>
      <c r="AQ57" s="367">
        <v>2.2999999999999998</v>
      </c>
      <c r="AR57" s="368">
        <v>1</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33439285</v>
      </c>
      <c r="AN58" s="372">
        <v>23619</v>
      </c>
      <c r="AO58" s="373">
        <v>5.5</v>
      </c>
      <c r="AP58" s="374">
        <v>27013</v>
      </c>
      <c r="AQ58" s="375">
        <v>1.3</v>
      </c>
      <c r="AR58" s="376">
        <v>4.2</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81292048</v>
      </c>
      <c r="AN59" s="364">
        <v>57549</v>
      </c>
      <c r="AO59" s="365">
        <v>32.799999999999997</v>
      </c>
      <c r="AP59" s="366">
        <v>54945</v>
      </c>
      <c r="AQ59" s="367">
        <v>3.9</v>
      </c>
      <c r="AR59" s="368">
        <v>28.9</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41395792</v>
      </c>
      <c r="AN60" s="372">
        <v>29305</v>
      </c>
      <c r="AO60" s="373">
        <v>24.1</v>
      </c>
      <c r="AP60" s="374">
        <v>29293</v>
      </c>
      <c r="AQ60" s="375">
        <v>8.4</v>
      </c>
      <c r="AR60" s="376">
        <v>15.7</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65526437</v>
      </c>
      <c r="AN61" s="379">
        <v>46247</v>
      </c>
      <c r="AO61" s="380">
        <v>10.9</v>
      </c>
      <c r="AP61" s="381">
        <v>52999</v>
      </c>
      <c r="AQ61" s="382">
        <v>1.6</v>
      </c>
      <c r="AR61" s="368">
        <v>9.3000000000000007</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36433536</v>
      </c>
      <c r="AN62" s="372">
        <v>25711</v>
      </c>
      <c r="AO62" s="373">
        <v>10.5</v>
      </c>
      <c r="AP62" s="374">
        <v>26844</v>
      </c>
      <c r="AQ62" s="375">
        <v>5.4</v>
      </c>
      <c r="AR62" s="376">
        <v>5.0999999999999996</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t4Fdvo7yfCz/6J9hGmBprUA0aUFvi7xB1binEMp1AIaP0i6OHil3RwUcK5iA/6aEE/1zogPQ00CgRn1rSaK5TQ==" saltValue="Rhh98Safr1fzTNUikiVn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N116" sqref="AN116"/>
    </sheetView>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kNp33OyFUckVCBGYfuk+dzAiU/WP8hsd3W0R5wY2Q/YWh+rWTIsduJQswkySBsy0E73WAKlsBb0CMhtPZN0uA==" saltValue="W/U6auGUOLeVpVKsQ5X0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VQ0kguo9Hu1jT/cG6Wl30lW+4Se0GW2H7qTMgKqHfQL7nvQVUkWYhkPSkLiBpkO22XDTOEUutPAB2aRXzPeUg==" saltValue="GYWbYM/ZPXJI35rlbnQ8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540</v>
      </c>
      <c r="G46" s="8" t="s">
        <v>541</v>
      </c>
      <c r="H46" s="8" t="s">
        <v>542</v>
      </c>
      <c r="I46" s="8" t="s">
        <v>543</v>
      </c>
      <c r="J46" s="9" t="s">
        <v>544</v>
      </c>
    </row>
    <row r="47" spans="2:10" ht="57.75" customHeight="1" x14ac:dyDescent="0.2">
      <c r="B47" s="10"/>
      <c r="C47" s="1194" t="s">
        <v>3</v>
      </c>
      <c r="D47" s="1194"/>
      <c r="E47" s="1195"/>
      <c r="F47" s="11">
        <v>0.14000000000000001</v>
      </c>
      <c r="G47" s="12">
        <v>0.39</v>
      </c>
      <c r="H47" s="12" t="s">
        <v>499</v>
      </c>
      <c r="I47" s="12">
        <v>0.33</v>
      </c>
      <c r="J47" s="13">
        <v>0.89</v>
      </c>
    </row>
    <row r="48" spans="2:10" ht="57.75" customHeight="1" x14ac:dyDescent="0.2">
      <c r="B48" s="14"/>
      <c r="C48" s="1196" t="s">
        <v>4</v>
      </c>
      <c r="D48" s="1196"/>
      <c r="E48" s="1197"/>
      <c r="F48" s="15">
        <v>0.6</v>
      </c>
      <c r="G48" s="16">
        <v>0.54</v>
      </c>
      <c r="H48" s="16">
        <v>0.14000000000000001</v>
      </c>
      <c r="I48" s="16">
        <v>0.09</v>
      </c>
      <c r="J48" s="17">
        <v>0.09</v>
      </c>
    </row>
    <row r="49" spans="2:10" ht="57.75" customHeight="1" thickBot="1" x14ac:dyDescent="0.25">
      <c r="B49" s="18"/>
      <c r="C49" s="1198" t="s">
        <v>5</v>
      </c>
      <c r="D49" s="1198"/>
      <c r="E49" s="1199"/>
      <c r="F49" s="19" t="s">
        <v>545</v>
      </c>
      <c r="G49" s="20" t="s">
        <v>546</v>
      </c>
      <c r="H49" s="20" t="s">
        <v>547</v>
      </c>
      <c r="I49" s="20">
        <v>0.18</v>
      </c>
      <c r="J49" s="21" t="s">
        <v>548</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sheetData>
  <sheetProtection algorithmName="SHA-512" hashValue="4Mf1wP6hnJ+tR3OC7ynu7OlZemZhg14Pj3z2852U0t0MYuoOEGr9pfN0+vKCSJa7tteOEf96BueYqcj2Gk1TAQ==" saltValue="bE4uWq30HLjQ4P37YLEm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2">
      <c r="A34" s="22"/>
      <c r="B34" s="31"/>
      <c r="C34" s="1206" t="s">
        <v>549</v>
      </c>
      <c r="D34" s="1206"/>
      <c r="E34" s="1207"/>
      <c r="F34" s="32">
        <v>3.06</v>
      </c>
      <c r="G34" s="33">
        <v>3.24</v>
      </c>
      <c r="H34" s="33">
        <v>3.89</v>
      </c>
      <c r="I34" s="33">
        <v>2.66</v>
      </c>
      <c r="J34" s="34">
        <v>2.2200000000000002</v>
      </c>
      <c r="K34" s="22"/>
      <c r="L34" s="22"/>
      <c r="M34" s="22"/>
      <c r="N34" s="22"/>
      <c r="O34" s="22"/>
      <c r="P34" s="22"/>
    </row>
    <row r="35" spans="1:16" ht="39" customHeight="1" x14ac:dyDescent="0.2">
      <c r="A35" s="22"/>
      <c r="B35" s="35"/>
      <c r="C35" s="1200" t="s">
        <v>550</v>
      </c>
      <c r="D35" s="1201"/>
      <c r="E35" s="1202"/>
      <c r="F35" s="36">
        <v>5.91</v>
      </c>
      <c r="G35" s="37">
        <v>4.8499999999999996</v>
      </c>
      <c r="H35" s="37">
        <v>5.26</v>
      </c>
      <c r="I35" s="37">
        <v>4.08</v>
      </c>
      <c r="J35" s="38">
        <v>2.04</v>
      </c>
      <c r="K35" s="22"/>
      <c r="L35" s="22"/>
      <c r="M35" s="22"/>
      <c r="N35" s="22"/>
      <c r="O35" s="22"/>
      <c r="P35" s="22"/>
    </row>
    <row r="36" spans="1:16" ht="39" customHeight="1" x14ac:dyDescent="0.2">
      <c r="A36" s="22"/>
      <c r="B36" s="35"/>
      <c r="C36" s="1200" t="s">
        <v>551</v>
      </c>
      <c r="D36" s="1201"/>
      <c r="E36" s="1202"/>
      <c r="F36" s="36">
        <v>0.21</v>
      </c>
      <c r="G36" s="37">
        <v>0.84</v>
      </c>
      <c r="H36" s="37">
        <v>1.19</v>
      </c>
      <c r="I36" s="37">
        <v>0.84</v>
      </c>
      <c r="J36" s="38">
        <v>1.39</v>
      </c>
      <c r="K36" s="22"/>
      <c r="L36" s="22"/>
      <c r="M36" s="22"/>
      <c r="N36" s="22"/>
      <c r="O36" s="22"/>
      <c r="P36" s="22"/>
    </row>
    <row r="37" spans="1:16" ht="39" customHeight="1" x14ac:dyDescent="0.2">
      <c r="A37" s="22"/>
      <c r="B37" s="35"/>
      <c r="C37" s="1200" t="s">
        <v>552</v>
      </c>
      <c r="D37" s="1201"/>
      <c r="E37" s="1202"/>
      <c r="F37" s="36">
        <v>0.28999999999999998</v>
      </c>
      <c r="G37" s="37">
        <v>0.21</v>
      </c>
      <c r="H37" s="37">
        <v>0.51</v>
      </c>
      <c r="I37" s="37">
        <v>1.04</v>
      </c>
      <c r="J37" s="38">
        <v>0.48</v>
      </c>
      <c r="K37" s="22"/>
      <c r="L37" s="22"/>
      <c r="M37" s="22"/>
      <c r="N37" s="22"/>
      <c r="O37" s="22"/>
      <c r="P37" s="22"/>
    </row>
    <row r="38" spans="1:16" ht="39" customHeight="1" x14ac:dyDescent="0.2">
      <c r="A38" s="22"/>
      <c r="B38" s="35"/>
      <c r="C38" s="1200" t="s">
        <v>553</v>
      </c>
      <c r="D38" s="1201"/>
      <c r="E38" s="1202"/>
      <c r="F38" s="36">
        <v>0.38</v>
      </c>
      <c r="G38" s="37" t="s">
        <v>554</v>
      </c>
      <c r="H38" s="37">
        <v>0.45</v>
      </c>
      <c r="I38" s="37">
        <v>1.32</v>
      </c>
      <c r="J38" s="38">
        <v>0.3</v>
      </c>
      <c r="K38" s="22"/>
      <c r="L38" s="22"/>
      <c r="M38" s="22"/>
      <c r="N38" s="22"/>
      <c r="O38" s="22"/>
      <c r="P38" s="22"/>
    </row>
    <row r="39" spans="1:16" ht="39" customHeight="1" x14ac:dyDescent="0.2">
      <c r="A39" s="22"/>
      <c r="B39" s="35"/>
      <c r="C39" s="1200" t="s">
        <v>555</v>
      </c>
      <c r="D39" s="1201"/>
      <c r="E39" s="1202"/>
      <c r="F39" s="36">
        <v>0.22</v>
      </c>
      <c r="G39" s="37">
        <v>0.28999999999999998</v>
      </c>
      <c r="H39" s="37">
        <v>0.28000000000000003</v>
      </c>
      <c r="I39" s="37">
        <v>0.24</v>
      </c>
      <c r="J39" s="38">
        <v>0.24</v>
      </c>
      <c r="K39" s="22"/>
      <c r="L39" s="22"/>
      <c r="M39" s="22"/>
      <c r="N39" s="22"/>
      <c r="O39" s="22"/>
      <c r="P39" s="22"/>
    </row>
    <row r="40" spans="1:16" ht="39" customHeight="1" x14ac:dyDescent="0.2">
      <c r="A40" s="22"/>
      <c r="B40" s="35"/>
      <c r="C40" s="1200" t="s">
        <v>556</v>
      </c>
      <c r="D40" s="1201"/>
      <c r="E40" s="1202"/>
      <c r="F40" s="36">
        <v>0.18</v>
      </c>
      <c r="G40" s="37">
        <v>0.14000000000000001</v>
      </c>
      <c r="H40" s="37">
        <v>0.2</v>
      </c>
      <c r="I40" s="37">
        <v>0.17</v>
      </c>
      <c r="J40" s="38">
        <v>0.18</v>
      </c>
      <c r="K40" s="22"/>
      <c r="L40" s="22"/>
      <c r="M40" s="22"/>
      <c r="N40" s="22"/>
      <c r="O40" s="22"/>
      <c r="P40" s="22"/>
    </row>
    <row r="41" spans="1:16" ht="39" customHeight="1" x14ac:dyDescent="0.2">
      <c r="A41" s="22"/>
      <c r="B41" s="35"/>
      <c r="C41" s="1200" t="s">
        <v>557</v>
      </c>
      <c r="D41" s="1201"/>
      <c r="E41" s="1202"/>
      <c r="F41" s="36">
        <v>0.6</v>
      </c>
      <c r="G41" s="37">
        <v>0.54</v>
      </c>
      <c r="H41" s="37">
        <v>0.13</v>
      </c>
      <c r="I41" s="37">
        <v>0.08</v>
      </c>
      <c r="J41" s="38">
        <v>0.08</v>
      </c>
      <c r="K41" s="22"/>
      <c r="L41" s="22"/>
      <c r="M41" s="22"/>
      <c r="N41" s="22"/>
      <c r="O41" s="22"/>
      <c r="P41" s="22"/>
    </row>
    <row r="42" spans="1:16" ht="39" customHeight="1" x14ac:dyDescent="0.2">
      <c r="A42" s="22"/>
      <c r="B42" s="39"/>
      <c r="C42" s="1200" t="s">
        <v>558</v>
      </c>
      <c r="D42" s="1201"/>
      <c r="E42" s="1202"/>
      <c r="F42" s="36" t="s">
        <v>559</v>
      </c>
      <c r="G42" s="37" t="s">
        <v>499</v>
      </c>
      <c r="H42" s="37" t="s">
        <v>499</v>
      </c>
      <c r="I42" s="37" t="s">
        <v>499</v>
      </c>
      <c r="J42" s="38" t="s">
        <v>499</v>
      </c>
      <c r="K42" s="22"/>
      <c r="L42" s="22"/>
      <c r="M42" s="22"/>
      <c r="N42" s="22"/>
      <c r="O42" s="22"/>
      <c r="P42" s="22"/>
    </row>
    <row r="43" spans="1:16" ht="39" customHeight="1" thickBot="1" x14ac:dyDescent="0.25">
      <c r="A43" s="22"/>
      <c r="B43" s="40"/>
      <c r="C43" s="1203" t="s">
        <v>560</v>
      </c>
      <c r="D43" s="1204"/>
      <c r="E43" s="1205"/>
      <c r="F43" s="41">
        <v>0.03</v>
      </c>
      <c r="G43" s="42">
        <v>0.06</v>
      </c>
      <c r="H43" s="42">
        <v>0.05</v>
      </c>
      <c r="I43" s="42">
        <v>0.04</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Y9C8R0oK3j6fj4QPy4LKoStz+g+1I5RtPf4giKeXZPctNIxy6rrIS7ObXx0Pmqq4yiVspNs5A9S0YAfROmUSQ==" saltValue="KT4hxeKt/lFQps1owtp8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47553</v>
      </c>
      <c r="L45" s="60">
        <v>45817</v>
      </c>
      <c r="M45" s="60">
        <v>46003</v>
      </c>
      <c r="N45" s="60">
        <v>46834</v>
      </c>
      <c r="O45" s="61">
        <v>47591</v>
      </c>
      <c r="P45" s="48"/>
      <c r="Q45" s="48"/>
      <c r="R45" s="48"/>
      <c r="S45" s="48"/>
      <c r="T45" s="48"/>
      <c r="U45" s="48"/>
    </row>
    <row r="46" spans="1:21" ht="30.75" customHeight="1" x14ac:dyDescent="0.2">
      <c r="A46" s="48"/>
      <c r="B46" s="1228"/>
      <c r="C46" s="1229"/>
      <c r="D46" s="62"/>
      <c r="E46" s="1210" t="s">
        <v>13</v>
      </c>
      <c r="F46" s="1210"/>
      <c r="G46" s="1210"/>
      <c r="H46" s="1210"/>
      <c r="I46" s="1210"/>
      <c r="J46" s="1211"/>
      <c r="K46" s="63">
        <v>18162</v>
      </c>
      <c r="L46" s="64">
        <v>16380</v>
      </c>
      <c r="M46" s="64">
        <v>14540</v>
      </c>
      <c r="N46" s="64">
        <v>7877</v>
      </c>
      <c r="O46" s="65">
        <v>9241</v>
      </c>
      <c r="P46" s="48"/>
      <c r="Q46" s="48"/>
      <c r="R46" s="48"/>
      <c r="S46" s="48"/>
      <c r="T46" s="48"/>
      <c r="U46" s="48"/>
    </row>
    <row r="47" spans="1:21" ht="30.75" customHeight="1" x14ac:dyDescent="0.2">
      <c r="A47" s="48"/>
      <c r="B47" s="1228"/>
      <c r="C47" s="1229"/>
      <c r="D47" s="62"/>
      <c r="E47" s="1210" t="s">
        <v>14</v>
      </c>
      <c r="F47" s="1210"/>
      <c r="G47" s="1210"/>
      <c r="H47" s="1210"/>
      <c r="I47" s="1210"/>
      <c r="J47" s="1211"/>
      <c r="K47" s="63">
        <v>42673</v>
      </c>
      <c r="L47" s="64">
        <v>42685</v>
      </c>
      <c r="M47" s="64">
        <v>43080</v>
      </c>
      <c r="N47" s="64">
        <v>43789</v>
      </c>
      <c r="O47" s="65">
        <v>44580</v>
      </c>
      <c r="P47" s="48"/>
      <c r="Q47" s="48"/>
      <c r="R47" s="48"/>
      <c r="S47" s="48"/>
      <c r="T47" s="48"/>
      <c r="U47" s="48"/>
    </row>
    <row r="48" spans="1:21" ht="30.75" customHeight="1" x14ac:dyDescent="0.2">
      <c r="A48" s="48"/>
      <c r="B48" s="1228"/>
      <c r="C48" s="1229"/>
      <c r="D48" s="62"/>
      <c r="E48" s="1210" t="s">
        <v>15</v>
      </c>
      <c r="F48" s="1210"/>
      <c r="G48" s="1210"/>
      <c r="H48" s="1210"/>
      <c r="I48" s="1210"/>
      <c r="J48" s="1211"/>
      <c r="K48" s="63">
        <v>22765</v>
      </c>
      <c r="L48" s="64">
        <v>23221</v>
      </c>
      <c r="M48" s="64">
        <v>21138</v>
      </c>
      <c r="N48" s="64">
        <v>19486</v>
      </c>
      <c r="O48" s="65">
        <v>19946</v>
      </c>
      <c r="P48" s="48"/>
      <c r="Q48" s="48"/>
      <c r="R48" s="48"/>
      <c r="S48" s="48"/>
      <c r="T48" s="48"/>
      <c r="U48" s="48"/>
    </row>
    <row r="49" spans="1:21" ht="30.75" customHeight="1" x14ac:dyDescent="0.2">
      <c r="A49" s="48"/>
      <c r="B49" s="1228"/>
      <c r="C49" s="1229"/>
      <c r="D49" s="62"/>
      <c r="E49" s="1210" t="s">
        <v>16</v>
      </c>
      <c r="F49" s="1210"/>
      <c r="G49" s="1210"/>
      <c r="H49" s="1210"/>
      <c r="I49" s="1210"/>
      <c r="J49" s="1211"/>
      <c r="K49" s="63" t="s">
        <v>499</v>
      </c>
      <c r="L49" s="64" t="s">
        <v>499</v>
      </c>
      <c r="M49" s="64" t="s">
        <v>499</v>
      </c>
      <c r="N49" s="64" t="s">
        <v>499</v>
      </c>
      <c r="O49" s="65" t="s">
        <v>499</v>
      </c>
      <c r="P49" s="48"/>
      <c r="Q49" s="48"/>
      <c r="R49" s="48"/>
      <c r="S49" s="48"/>
      <c r="T49" s="48"/>
      <c r="U49" s="48"/>
    </row>
    <row r="50" spans="1:21" ht="30.75" customHeight="1" x14ac:dyDescent="0.2">
      <c r="A50" s="48"/>
      <c r="B50" s="1228"/>
      <c r="C50" s="1229"/>
      <c r="D50" s="62"/>
      <c r="E50" s="1210" t="s">
        <v>17</v>
      </c>
      <c r="F50" s="1210"/>
      <c r="G50" s="1210"/>
      <c r="H50" s="1210"/>
      <c r="I50" s="1210"/>
      <c r="J50" s="1211"/>
      <c r="K50" s="63">
        <v>922</v>
      </c>
      <c r="L50" s="64">
        <v>922</v>
      </c>
      <c r="M50" s="64">
        <v>832</v>
      </c>
      <c r="N50" s="64">
        <v>867</v>
      </c>
      <c r="O50" s="65">
        <v>868</v>
      </c>
      <c r="P50" s="48"/>
      <c r="Q50" s="48"/>
      <c r="R50" s="48"/>
      <c r="S50" s="48"/>
      <c r="T50" s="48"/>
      <c r="U50" s="48"/>
    </row>
    <row r="51" spans="1:21" ht="30.75" customHeight="1" x14ac:dyDescent="0.2">
      <c r="A51" s="48"/>
      <c r="B51" s="1230"/>
      <c r="C51" s="1231"/>
      <c r="D51" s="66"/>
      <c r="E51" s="1210" t="s">
        <v>18</v>
      </c>
      <c r="F51" s="1210"/>
      <c r="G51" s="1210"/>
      <c r="H51" s="1210"/>
      <c r="I51" s="1210"/>
      <c r="J51" s="1211"/>
      <c r="K51" s="63">
        <v>3</v>
      </c>
      <c r="L51" s="64">
        <v>2</v>
      </c>
      <c r="M51" s="64">
        <v>0</v>
      </c>
      <c r="N51" s="64">
        <v>0</v>
      </c>
      <c r="O51" s="65">
        <v>0</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83985</v>
      </c>
      <c r="L52" s="64">
        <v>84203</v>
      </c>
      <c r="M52" s="64">
        <v>83472</v>
      </c>
      <c r="N52" s="64">
        <v>87722</v>
      </c>
      <c r="O52" s="65">
        <v>84128</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48093</v>
      </c>
      <c r="L53" s="69">
        <v>44824</v>
      </c>
      <c r="M53" s="69">
        <v>42121</v>
      </c>
      <c r="N53" s="69">
        <v>31131</v>
      </c>
      <c r="O53" s="70">
        <v>38098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16" t="s">
        <v>25</v>
      </c>
      <c r="C57" s="1217"/>
      <c r="D57" s="1220" t="s">
        <v>26</v>
      </c>
      <c r="E57" s="1221"/>
      <c r="F57" s="1221"/>
      <c r="G57" s="1221"/>
      <c r="H57" s="1221"/>
      <c r="I57" s="1221"/>
      <c r="J57" s="1222"/>
      <c r="K57" s="82">
        <v>99771</v>
      </c>
      <c r="L57" s="83">
        <v>93733</v>
      </c>
      <c r="M57" s="83">
        <v>98472</v>
      </c>
      <c r="N57" s="83">
        <v>97332</v>
      </c>
      <c r="O57" s="84">
        <v>123642</v>
      </c>
    </row>
    <row r="58" spans="1:21" ht="31.5" customHeight="1" thickBot="1" x14ac:dyDescent="0.25">
      <c r="B58" s="1218"/>
      <c r="C58" s="1219"/>
      <c r="D58" s="1223" t="s">
        <v>27</v>
      </c>
      <c r="E58" s="1224"/>
      <c r="F58" s="1224"/>
      <c r="G58" s="1224"/>
      <c r="H58" s="1224"/>
      <c r="I58" s="1224"/>
      <c r="J58" s="1225"/>
      <c r="K58" s="85">
        <v>177731</v>
      </c>
      <c r="L58" s="86">
        <v>170730</v>
      </c>
      <c r="M58" s="86">
        <v>166220</v>
      </c>
      <c r="N58" s="86">
        <v>164528</v>
      </c>
      <c r="O58" s="87">
        <v>183882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5QyRfaiBH4Lr+ugJCVbSC6U9Xkw/LtbGUwY9vc1oeN9vZiCWLMg2z++9iKCMa9LDGK3WnMPpTJ4jzN3tXa0fg==" saltValue="fL1ErPejic+AH1zIQg59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540</v>
      </c>
      <c r="J40" s="99" t="s">
        <v>541</v>
      </c>
      <c r="K40" s="99" t="s">
        <v>542</v>
      </c>
      <c r="L40" s="99" t="s">
        <v>543</v>
      </c>
      <c r="M40" s="100" t="s">
        <v>544</v>
      </c>
    </row>
    <row r="41" spans="2:13" ht="27.75" customHeight="1" x14ac:dyDescent="0.2">
      <c r="B41" s="1246" t="s">
        <v>30</v>
      </c>
      <c r="C41" s="1247"/>
      <c r="D41" s="101"/>
      <c r="E41" s="1248" t="s">
        <v>31</v>
      </c>
      <c r="F41" s="1248"/>
      <c r="G41" s="1248"/>
      <c r="H41" s="1249"/>
      <c r="I41" s="102">
        <v>1427474</v>
      </c>
      <c r="J41" s="103">
        <v>1448728</v>
      </c>
      <c r="K41" s="103">
        <v>1457994</v>
      </c>
      <c r="L41" s="103">
        <v>1489847</v>
      </c>
      <c r="M41" s="104">
        <v>1518531</v>
      </c>
    </row>
    <row r="42" spans="2:13" ht="27.75" customHeight="1" x14ac:dyDescent="0.2">
      <c r="B42" s="1236"/>
      <c r="C42" s="1237"/>
      <c r="D42" s="105"/>
      <c r="E42" s="1240" t="s">
        <v>32</v>
      </c>
      <c r="F42" s="1240"/>
      <c r="G42" s="1240"/>
      <c r="H42" s="1241"/>
      <c r="I42" s="106">
        <v>14792</v>
      </c>
      <c r="J42" s="107">
        <v>12719</v>
      </c>
      <c r="K42" s="107">
        <v>10537</v>
      </c>
      <c r="L42" s="107">
        <v>8977</v>
      </c>
      <c r="M42" s="108">
        <v>7557</v>
      </c>
    </row>
    <row r="43" spans="2:13" ht="27.75" customHeight="1" x14ac:dyDescent="0.2">
      <c r="B43" s="1236"/>
      <c r="C43" s="1237"/>
      <c r="D43" s="105"/>
      <c r="E43" s="1240" t="s">
        <v>33</v>
      </c>
      <c r="F43" s="1240"/>
      <c r="G43" s="1240"/>
      <c r="H43" s="1241"/>
      <c r="I43" s="106">
        <v>297998</v>
      </c>
      <c r="J43" s="107">
        <v>292523</v>
      </c>
      <c r="K43" s="107">
        <v>284539</v>
      </c>
      <c r="L43" s="107">
        <v>253236</v>
      </c>
      <c r="M43" s="108">
        <v>227784</v>
      </c>
    </row>
    <row r="44" spans="2:13" ht="27.75" customHeight="1" x14ac:dyDescent="0.2">
      <c r="B44" s="1236"/>
      <c r="C44" s="1237"/>
      <c r="D44" s="105"/>
      <c r="E44" s="1240" t="s">
        <v>34</v>
      </c>
      <c r="F44" s="1240"/>
      <c r="G44" s="1240"/>
      <c r="H44" s="1241"/>
      <c r="I44" s="106" t="s">
        <v>499</v>
      </c>
      <c r="J44" s="107" t="s">
        <v>499</v>
      </c>
      <c r="K44" s="107" t="s">
        <v>499</v>
      </c>
      <c r="L44" s="107" t="s">
        <v>499</v>
      </c>
      <c r="M44" s="108" t="s">
        <v>499</v>
      </c>
    </row>
    <row r="45" spans="2:13" ht="27.75" customHeight="1" x14ac:dyDescent="0.2">
      <c r="B45" s="1236"/>
      <c r="C45" s="1237"/>
      <c r="D45" s="105"/>
      <c r="E45" s="1240" t="s">
        <v>35</v>
      </c>
      <c r="F45" s="1240"/>
      <c r="G45" s="1240"/>
      <c r="H45" s="1241"/>
      <c r="I45" s="106">
        <v>84144</v>
      </c>
      <c r="J45" s="107">
        <v>78466</v>
      </c>
      <c r="K45" s="107">
        <v>77573</v>
      </c>
      <c r="L45" s="107">
        <v>109778</v>
      </c>
      <c r="M45" s="108">
        <v>101967</v>
      </c>
    </row>
    <row r="46" spans="2:13" ht="27.75" customHeight="1" x14ac:dyDescent="0.2">
      <c r="B46" s="1236"/>
      <c r="C46" s="1237"/>
      <c r="D46" s="109"/>
      <c r="E46" s="1240" t="s">
        <v>36</v>
      </c>
      <c r="F46" s="1240"/>
      <c r="G46" s="1240"/>
      <c r="H46" s="1241"/>
      <c r="I46" s="106">
        <v>4130</v>
      </c>
      <c r="J46" s="107">
        <v>6208</v>
      </c>
      <c r="K46" s="107">
        <v>3251</v>
      </c>
      <c r="L46" s="107">
        <v>1108</v>
      </c>
      <c r="M46" s="108">
        <v>2626</v>
      </c>
    </row>
    <row r="47" spans="2:13" ht="27.75" customHeight="1" x14ac:dyDescent="0.2">
      <c r="B47" s="1236"/>
      <c r="C47" s="1237"/>
      <c r="D47" s="110"/>
      <c r="E47" s="1250" t="s">
        <v>37</v>
      </c>
      <c r="F47" s="1251"/>
      <c r="G47" s="1251"/>
      <c r="H47" s="1252"/>
      <c r="I47" s="106" t="s">
        <v>499</v>
      </c>
      <c r="J47" s="107" t="s">
        <v>499</v>
      </c>
      <c r="K47" s="107" t="s">
        <v>499</v>
      </c>
      <c r="L47" s="107" t="s">
        <v>499</v>
      </c>
      <c r="M47" s="108" t="s">
        <v>499</v>
      </c>
    </row>
    <row r="48" spans="2:13" ht="27.75" customHeight="1" x14ac:dyDescent="0.2">
      <c r="B48" s="1236"/>
      <c r="C48" s="1237"/>
      <c r="D48" s="105"/>
      <c r="E48" s="1240" t="s">
        <v>38</v>
      </c>
      <c r="F48" s="1240"/>
      <c r="G48" s="1240"/>
      <c r="H48" s="1241"/>
      <c r="I48" s="106" t="s">
        <v>499</v>
      </c>
      <c r="J48" s="107" t="s">
        <v>499</v>
      </c>
      <c r="K48" s="107" t="s">
        <v>499</v>
      </c>
      <c r="L48" s="107" t="s">
        <v>499</v>
      </c>
      <c r="M48" s="108" t="s">
        <v>499</v>
      </c>
    </row>
    <row r="49" spans="2:13" ht="27.75" customHeight="1" x14ac:dyDescent="0.2">
      <c r="B49" s="1238"/>
      <c r="C49" s="1239"/>
      <c r="D49" s="105"/>
      <c r="E49" s="1240" t="s">
        <v>39</v>
      </c>
      <c r="F49" s="1240"/>
      <c r="G49" s="1240"/>
      <c r="H49" s="1241"/>
      <c r="I49" s="106" t="s">
        <v>499</v>
      </c>
      <c r="J49" s="107" t="s">
        <v>499</v>
      </c>
      <c r="K49" s="107" t="s">
        <v>499</v>
      </c>
      <c r="L49" s="107" t="s">
        <v>499</v>
      </c>
      <c r="M49" s="108" t="s">
        <v>499</v>
      </c>
    </row>
    <row r="50" spans="2:13" ht="27.75" customHeight="1" x14ac:dyDescent="0.2">
      <c r="B50" s="1234" t="s">
        <v>40</v>
      </c>
      <c r="C50" s="1235"/>
      <c r="D50" s="111"/>
      <c r="E50" s="1240" t="s">
        <v>41</v>
      </c>
      <c r="F50" s="1240"/>
      <c r="G50" s="1240"/>
      <c r="H50" s="1241"/>
      <c r="I50" s="106">
        <v>119888</v>
      </c>
      <c r="J50" s="107">
        <v>127769</v>
      </c>
      <c r="K50" s="107">
        <v>124094</v>
      </c>
      <c r="L50" s="107">
        <v>150341</v>
      </c>
      <c r="M50" s="108">
        <v>165598</v>
      </c>
    </row>
    <row r="51" spans="2:13" ht="27.75" customHeight="1" x14ac:dyDescent="0.2">
      <c r="B51" s="1236"/>
      <c r="C51" s="1237"/>
      <c r="D51" s="105"/>
      <c r="E51" s="1240" t="s">
        <v>42</v>
      </c>
      <c r="F51" s="1240"/>
      <c r="G51" s="1240"/>
      <c r="H51" s="1241"/>
      <c r="I51" s="106">
        <v>330251</v>
      </c>
      <c r="J51" s="107">
        <v>321373</v>
      </c>
      <c r="K51" s="107">
        <v>325249</v>
      </c>
      <c r="L51" s="107">
        <v>319617</v>
      </c>
      <c r="M51" s="108">
        <v>307248</v>
      </c>
    </row>
    <row r="52" spans="2:13" ht="27.75" customHeight="1" x14ac:dyDescent="0.2">
      <c r="B52" s="1238"/>
      <c r="C52" s="1239"/>
      <c r="D52" s="105"/>
      <c r="E52" s="1240" t="s">
        <v>43</v>
      </c>
      <c r="F52" s="1240"/>
      <c r="G52" s="1240"/>
      <c r="H52" s="1241"/>
      <c r="I52" s="106">
        <v>705706</v>
      </c>
      <c r="J52" s="107">
        <v>711322</v>
      </c>
      <c r="K52" s="107">
        <v>714544</v>
      </c>
      <c r="L52" s="107">
        <v>717027</v>
      </c>
      <c r="M52" s="108">
        <v>724977</v>
      </c>
    </row>
    <row r="53" spans="2:13" ht="27.75" customHeight="1" thickBot="1" x14ac:dyDescent="0.25">
      <c r="B53" s="1242" t="s">
        <v>44</v>
      </c>
      <c r="C53" s="1243"/>
      <c r="D53" s="112"/>
      <c r="E53" s="1244" t="s">
        <v>45</v>
      </c>
      <c r="F53" s="1244"/>
      <c r="G53" s="1244"/>
      <c r="H53" s="1245"/>
      <c r="I53" s="113">
        <v>672693</v>
      </c>
      <c r="J53" s="114">
        <v>678180</v>
      </c>
      <c r="K53" s="114">
        <v>670006</v>
      </c>
      <c r="L53" s="114">
        <v>675961</v>
      </c>
      <c r="M53" s="115">
        <v>660642</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SpMO0Wk8Or18/bB5zVqWHQBUQ4dqr89+jOCVqj38S+yeBfMUkAoEg8cJDot7LR9MR2ld6v+ZNU+o4GOJkxP+g==" saltValue="zPLfrIw/rLjsOMrYsGM9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542</v>
      </c>
      <c r="G54" s="124" t="s">
        <v>543</v>
      </c>
      <c r="H54" s="125" t="s">
        <v>544</v>
      </c>
    </row>
    <row r="55" spans="2:8" ht="52.5" customHeight="1" x14ac:dyDescent="0.2">
      <c r="B55" s="126"/>
      <c r="C55" s="1261" t="s">
        <v>48</v>
      </c>
      <c r="D55" s="1261"/>
      <c r="E55" s="1262"/>
      <c r="F55" s="127" t="s">
        <v>499</v>
      </c>
      <c r="G55" s="127">
        <v>3197</v>
      </c>
      <c r="H55" s="128">
        <v>3557</v>
      </c>
    </row>
    <row r="56" spans="2:8" ht="52.5" customHeight="1" x14ac:dyDescent="0.2">
      <c r="B56" s="129"/>
      <c r="C56" s="1263" t="s">
        <v>49</v>
      </c>
      <c r="D56" s="1263"/>
      <c r="E56" s="1264"/>
      <c r="F56" s="130" t="s">
        <v>499</v>
      </c>
      <c r="G56" s="130" t="s">
        <v>499</v>
      </c>
      <c r="H56" s="131">
        <v>238</v>
      </c>
    </row>
    <row r="57" spans="2:8" ht="53.25" customHeight="1" x14ac:dyDescent="0.2">
      <c r="B57" s="129"/>
      <c r="C57" s="1265" t="s">
        <v>50</v>
      </c>
      <c r="D57" s="1265"/>
      <c r="E57" s="1266"/>
      <c r="F57" s="132">
        <v>37304</v>
      </c>
      <c r="G57" s="132">
        <v>40433</v>
      </c>
      <c r="H57" s="133">
        <v>36945</v>
      </c>
    </row>
    <row r="58" spans="2:8" ht="45.75" customHeight="1" x14ac:dyDescent="0.2">
      <c r="B58" s="134"/>
      <c r="C58" s="1253" t="s">
        <v>611</v>
      </c>
      <c r="D58" s="1254"/>
      <c r="E58" s="1255"/>
      <c r="F58" s="135">
        <v>15843</v>
      </c>
      <c r="G58" s="135">
        <v>15326</v>
      </c>
      <c r="H58" s="136">
        <v>15433</v>
      </c>
    </row>
    <row r="59" spans="2:8" ht="45.75" customHeight="1" x14ac:dyDescent="0.2">
      <c r="B59" s="134"/>
      <c r="C59" s="1253" t="s">
        <v>612</v>
      </c>
      <c r="D59" s="1254"/>
      <c r="E59" s="1255"/>
      <c r="F59" s="135">
        <v>4994</v>
      </c>
      <c r="G59" s="135">
        <v>5097</v>
      </c>
      <c r="H59" s="136">
        <v>5858</v>
      </c>
    </row>
    <row r="60" spans="2:8" ht="45.75" customHeight="1" x14ac:dyDescent="0.2">
      <c r="B60" s="134"/>
      <c r="C60" s="1253" t="s">
        <v>613</v>
      </c>
      <c r="D60" s="1254"/>
      <c r="E60" s="1255"/>
      <c r="F60" s="135">
        <v>3344</v>
      </c>
      <c r="G60" s="135">
        <v>3255</v>
      </c>
      <c r="H60" s="136">
        <v>3143</v>
      </c>
    </row>
    <row r="61" spans="2:8" ht="45.75" customHeight="1" x14ac:dyDescent="0.2">
      <c r="B61" s="134"/>
      <c r="C61" s="1253" t="s">
        <v>614</v>
      </c>
      <c r="D61" s="1254"/>
      <c r="E61" s="1255"/>
      <c r="F61" s="135">
        <v>2578</v>
      </c>
      <c r="G61" s="135">
        <v>2500</v>
      </c>
      <c r="H61" s="136">
        <v>2421</v>
      </c>
    </row>
    <row r="62" spans="2:8" ht="45.75" customHeight="1" thickBot="1" x14ac:dyDescent="0.25">
      <c r="B62" s="137"/>
      <c r="C62" s="1256" t="s">
        <v>615</v>
      </c>
      <c r="D62" s="1257"/>
      <c r="E62" s="1258"/>
      <c r="F62" s="138">
        <v>1088</v>
      </c>
      <c r="G62" s="138">
        <v>1566</v>
      </c>
      <c r="H62" s="139">
        <v>2227</v>
      </c>
    </row>
    <row r="63" spans="2:8" ht="52.5" customHeight="1" thickBot="1" x14ac:dyDescent="0.25">
      <c r="B63" s="140"/>
      <c r="C63" s="1259" t="s">
        <v>51</v>
      </c>
      <c r="D63" s="1259"/>
      <c r="E63" s="1260"/>
      <c r="F63" s="141">
        <v>37304</v>
      </c>
      <c r="G63" s="141">
        <v>43630</v>
      </c>
      <c r="H63" s="142">
        <v>40739</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row r="71" ht="0" hidden="1" customHeight="1" x14ac:dyDescent="0.2"/>
    <row r="72" ht="0" hidden="1" customHeight="1" x14ac:dyDescent="0.2"/>
  </sheetData>
  <sheetProtection algorithmName="SHA-512" hashValue="u9QNCJXBHi9eZudWRlq0Fsg7kRBJ0LwR0MhyBNlUodz3n2ZFID9WJgxsP/87rc2aKE8D1hl1o2cy+gKiRGw5/A==" saltValue="eY7ns189o7jGUCoVWxaS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617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618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619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620</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621</v>
      </c>
      <c r="AO51" s="1305"/>
      <c r="AP51" s="1305"/>
      <c r="AQ51" s="1305"/>
      <c r="AR51" s="1305"/>
      <c r="AS51" s="1305"/>
      <c r="AT51" s="1305"/>
      <c r="AU51" s="1305"/>
      <c r="AV51" s="1305"/>
      <c r="AW51" s="1305"/>
      <c r="AX51" s="1305"/>
      <c r="AY51" s="1305"/>
      <c r="AZ51" s="1305"/>
      <c r="BA51" s="1305"/>
      <c r="BB51" s="1305" t="s">
        <v>622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229.6</v>
      </c>
      <c r="BY51" s="1307"/>
      <c r="BZ51" s="1307"/>
      <c r="CA51" s="1307"/>
      <c r="CB51" s="1307"/>
      <c r="CC51" s="1307"/>
      <c r="CD51" s="1307"/>
      <c r="CE51" s="1307"/>
      <c r="CF51" s="1307">
        <v>226.2</v>
      </c>
      <c r="CG51" s="1307"/>
      <c r="CH51" s="1307"/>
      <c r="CI51" s="1307"/>
      <c r="CJ51" s="1307"/>
      <c r="CK51" s="1307"/>
      <c r="CL51" s="1307"/>
      <c r="CM51" s="1307"/>
      <c r="CN51" s="1307">
        <v>197.4</v>
      </c>
      <c r="CO51" s="1307"/>
      <c r="CP51" s="1307"/>
      <c r="CQ51" s="1307"/>
      <c r="CR51" s="1307"/>
      <c r="CS51" s="1307"/>
      <c r="CT51" s="1307"/>
      <c r="CU51" s="1307"/>
      <c r="CV51" s="1307">
        <v>191.2</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59.3</v>
      </c>
      <c r="BY53" s="1307"/>
      <c r="BZ53" s="1307"/>
      <c r="CA53" s="1307"/>
      <c r="CB53" s="1307"/>
      <c r="CC53" s="1307"/>
      <c r="CD53" s="1307"/>
      <c r="CE53" s="1307"/>
      <c r="CF53" s="1307">
        <v>61.3</v>
      </c>
      <c r="CG53" s="1307"/>
      <c r="CH53" s="1307"/>
      <c r="CI53" s="1307"/>
      <c r="CJ53" s="1307"/>
      <c r="CK53" s="1307"/>
      <c r="CL53" s="1307"/>
      <c r="CM53" s="1307"/>
      <c r="CN53" s="1307">
        <v>63.1</v>
      </c>
      <c r="CO53" s="1307"/>
      <c r="CP53" s="1307"/>
      <c r="CQ53" s="1307"/>
      <c r="CR53" s="1307"/>
      <c r="CS53" s="1307"/>
      <c r="CT53" s="1307"/>
      <c r="CU53" s="1307"/>
      <c r="CV53" s="1307">
        <v>64.3</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624</v>
      </c>
      <c r="AO55" s="1301"/>
      <c r="AP55" s="1301"/>
      <c r="AQ55" s="1301"/>
      <c r="AR55" s="1301"/>
      <c r="AS55" s="1301"/>
      <c r="AT55" s="1301"/>
      <c r="AU55" s="1301"/>
      <c r="AV55" s="1301"/>
      <c r="AW55" s="1301"/>
      <c r="AX55" s="1301"/>
      <c r="AY55" s="1301"/>
      <c r="AZ55" s="1301"/>
      <c r="BA55" s="1301"/>
      <c r="BB55" s="1305" t="s">
        <v>622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625</v>
      </c>
    </row>
    <row r="64" spans="1:109" ht="13" x14ac:dyDescent="0.2">
      <c r="B64" s="1276"/>
      <c r="G64" s="1283"/>
      <c r="I64" s="1317"/>
      <c r="J64" s="1317"/>
      <c r="K64" s="1317"/>
      <c r="L64" s="1317"/>
      <c r="M64" s="1317"/>
      <c r="N64" s="1318"/>
      <c r="AM64" s="1283"/>
      <c r="AN64" s="1283" t="s">
        <v>618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319" t="s">
        <v>626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20"/>
      <c r="I70" s="1320"/>
      <c r="J70" s="1321"/>
      <c r="K70" s="1321"/>
      <c r="L70" s="1322"/>
      <c r="M70" s="1321"/>
      <c r="N70" s="1322"/>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3"/>
      <c r="I71" s="1324"/>
      <c r="J71" s="1321"/>
      <c r="K71" s="1321"/>
      <c r="L71" s="1322"/>
      <c r="M71" s="1321"/>
      <c r="N71" s="1322"/>
      <c r="AM71" s="1323"/>
      <c r="AN71" s="1269" t="s">
        <v>620</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ht="13" x14ac:dyDescent="0.2">
      <c r="B73" s="1276"/>
      <c r="G73" s="1302"/>
      <c r="H73" s="1302"/>
      <c r="I73" s="1302"/>
      <c r="J73" s="1302"/>
      <c r="K73" s="1325"/>
      <c r="L73" s="1325"/>
      <c r="M73" s="1325"/>
      <c r="N73" s="1325"/>
      <c r="AM73" s="1294"/>
      <c r="AN73" s="1305" t="s">
        <v>621</v>
      </c>
      <c r="AO73" s="1305"/>
      <c r="AP73" s="1305"/>
      <c r="AQ73" s="1305"/>
      <c r="AR73" s="1305"/>
      <c r="AS73" s="1305"/>
      <c r="AT73" s="1305"/>
      <c r="AU73" s="1305"/>
      <c r="AV73" s="1305"/>
      <c r="AW73" s="1305"/>
      <c r="AX73" s="1305"/>
      <c r="AY73" s="1305"/>
      <c r="AZ73" s="1305"/>
      <c r="BA73" s="1305"/>
      <c r="BB73" s="1305" t="s">
        <v>622</v>
      </c>
      <c r="BC73" s="1305"/>
      <c r="BD73" s="1305"/>
      <c r="BE73" s="1305"/>
      <c r="BF73" s="1305"/>
      <c r="BG73" s="1305"/>
      <c r="BH73" s="1305"/>
      <c r="BI73" s="1305"/>
      <c r="BJ73" s="1305"/>
      <c r="BK73" s="1305"/>
      <c r="BL73" s="1305"/>
      <c r="BM73" s="1305"/>
      <c r="BN73" s="1305"/>
      <c r="BO73" s="1305"/>
      <c r="BP73" s="1307">
        <v>228.9</v>
      </c>
      <c r="BQ73" s="1307"/>
      <c r="BR73" s="1307"/>
      <c r="BS73" s="1307"/>
      <c r="BT73" s="1307"/>
      <c r="BU73" s="1307"/>
      <c r="BV73" s="1307"/>
      <c r="BW73" s="1307"/>
      <c r="BX73" s="1307">
        <v>229.6</v>
      </c>
      <c r="BY73" s="1307"/>
      <c r="BZ73" s="1307"/>
      <c r="CA73" s="1307"/>
      <c r="CB73" s="1307"/>
      <c r="CC73" s="1307"/>
      <c r="CD73" s="1307"/>
      <c r="CE73" s="1307"/>
      <c r="CF73" s="1307">
        <v>226.2</v>
      </c>
      <c r="CG73" s="1307"/>
      <c r="CH73" s="1307"/>
      <c r="CI73" s="1307"/>
      <c r="CJ73" s="1307"/>
      <c r="CK73" s="1307"/>
      <c r="CL73" s="1307"/>
      <c r="CM73" s="1307"/>
      <c r="CN73" s="1307">
        <v>197.4</v>
      </c>
      <c r="CO73" s="1307"/>
      <c r="CP73" s="1307"/>
      <c r="CQ73" s="1307"/>
      <c r="CR73" s="1307"/>
      <c r="CS73" s="1307"/>
      <c r="CT73" s="1307"/>
      <c r="CU73" s="1307"/>
      <c r="CV73" s="1307">
        <v>191.2</v>
      </c>
      <c r="CW73" s="1307"/>
      <c r="CX73" s="1307"/>
      <c r="CY73" s="1307"/>
      <c r="CZ73" s="1307"/>
      <c r="DA73" s="1307"/>
      <c r="DB73" s="1307"/>
      <c r="DC73" s="1307"/>
    </row>
    <row r="74" spans="2:107" ht="13" x14ac:dyDescent="0.2">
      <c r="B74" s="1276"/>
      <c r="G74" s="1302"/>
      <c r="H74" s="1302"/>
      <c r="I74" s="1302"/>
      <c r="J74" s="1302"/>
      <c r="K74" s="1325"/>
      <c r="L74" s="1325"/>
      <c r="M74" s="1325"/>
      <c r="N74" s="1325"/>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627</v>
      </c>
      <c r="BC75" s="1305"/>
      <c r="BD75" s="1305"/>
      <c r="BE75" s="1305"/>
      <c r="BF75" s="1305"/>
      <c r="BG75" s="1305"/>
      <c r="BH75" s="1305"/>
      <c r="BI75" s="1305"/>
      <c r="BJ75" s="1305"/>
      <c r="BK75" s="1305"/>
      <c r="BL75" s="1305"/>
      <c r="BM75" s="1305"/>
      <c r="BN75" s="1305"/>
      <c r="BO75" s="1305"/>
      <c r="BP75" s="1307">
        <v>15</v>
      </c>
      <c r="BQ75" s="1307"/>
      <c r="BR75" s="1307"/>
      <c r="BS75" s="1307"/>
      <c r="BT75" s="1307"/>
      <c r="BU75" s="1307"/>
      <c r="BV75" s="1307"/>
      <c r="BW75" s="1307"/>
      <c r="BX75" s="1307">
        <v>15.2</v>
      </c>
      <c r="BY75" s="1307"/>
      <c r="BZ75" s="1307"/>
      <c r="CA75" s="1307"/>
      <c r="CB75" s="1307"/>
      <c r="CC75" s="1307"/>
      <c r="CD75" s="1307"/>
      <c r="CE75" s="1307"/>
      <c r="CF75" s="1307">
        <v>15.2</v>
      </c>
      <c r="CG75" s="1307"/>
      <c r="CH75" s="1307"/>
      <c r="CI75" s="1307"/>
      <c r="CJ75" s="1307"/>
      <c r="CK75" s="1307"/>
      <c r="CL75" s="1307"/>
      <c r="CM75" s="1307"/>
      <c r="CN75" s="1307">
        <v>12.8</v>
      </c>
      <c r="CO75" s="1307"/>
      <c r="CP75" s="1307"/>
      <c r="CQ75" s="1307"/>
      <c r="CR75" s="1307"/>
      <c r="CS75" s="1307"/>
      <c r="CT75" s="1307"/>
      <c r="CU75" s="1307"/>
      <c r="CV75" s="1307">
        <v>11.4</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5"/>
      <c r="L77" s="1325"/>
      <c r="M77" s="1325"/>
      <c r="N77" s="1325"/>
      <c r="AN77" s="1301" t="s">
        <v>624</v>
      </c>
      <c r="AO77" s="1301"/>
      <c r="AP77" s="1301"/>
      <c r="AQ77" s="1301"/>
      <c r="AR77" s="1301"/>
      <c r="AS77" s="1301"/>
      <c r="AT77" s="1301"/>
      <c r="AU77" s="1301"/>
      <c r="AV77" s="1301"/>
      <c r="AW77" s="1301"/>
      <c r="AX77" s="1301"/>
      <c r="AY77" s="1301"/>
      <c r="AZ77" s="1301"/>
      <c r="BA77" s="1301"/>
      <c r="BB77" s="1305" t="s">
        <v>622</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5"/>
      <c r="L78" s="1325"/>
      <c r="M78" s="1325"/>
      <c r="N78" s="1325"/>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6"/>
      <c r="L79" s="1326"/>
      <c r="M79" s="1326"/>
      <c r="N79" s="1326"/>
      <c r="AN79" s="1301"/>
      <c r="AO79" s="1301"/>
      <c r="AP79" s="1301"/>
      <c r="AQ79" s="1301"/>
      <c r="AR79" s="1301"/>
      <c r="AS79" s="1301"/>
      <c r="AT79" s="1301"/>
      <c r="AU79" s="1301"/>
      <c r="AV79" s="1301"/>
      <c r="AW79" s="1301"/>
      <c r="AX79" s="1301"/>
      <c r="AY79" s="1301"/>
      <c r="AZ79" s="1301"/>
      <c r="BA79" s="1301"/>
      <c r="BB79" s="1305" t="s">
        <v>627</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6"/>
      <c r="L80" s="1326"/>
      <c r="M80" s="1326"/>
      <c r="N80" s="1326"/>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8"/>
      <c r="AQ87" s="1328"/>
      <c r="BC87" s="1328"/>
      <c r="BO87" s="1328"/>
      <c r="CA87" s="1328"/>
      <c r="CM87" s="1328"/>
      <c r="CY87" s="1328"/>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BET/z3K5HXIwpF6LQgNdA4KwhwLmKn2rN2kwZjCKWKng9efItXtaUjZy99s/1FN26Qzg/9YY+cIV9nveOveQ/A==" saltValue="du4fy+VBCZ73jsM6kkt7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e8zF5vHKkvz1v3B1lHDxaPCZOnaVLZktvXihhAqHB0E92kjVBxchEVB5l9sAqVzhWgtFzoEJOnU/61zQ11fxg==" saltValue="YuoOvZ9QmLRpbC+yHcZmb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NlV8S9sEOSvERYhTLHS2T8SKbOu0r7dgWD996Zih81NZCkL/7zcc84VxUV9N/5LTxbqp2w6V5rDj1XLAKXYlg==" saltValue="gmG2I3vSYmfJPWWPc5AGa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537</v>
      </c>
      <c r="G2" s="156"/>
      <c r="H2" s="157"/>
    </row>
    <row r="3" spans="1:8" x14ac:dyDescent="0.2">
      <c r="A3" s="153" t="s">
        <v>530</v>
      </c>
      <c r="B3" s="158"/>
      <c r="C3" s="159"/>
      <c r="D3" s="160">
        <v>41717</v>
      </c>
      <c r="E3" s="161"/>
      <c r="F3" s="162">
        <v>53572</v>
      </c>
      <c r="G3" s="163"/>
      <c r="H3" s="164"/>
    </row>
    <row r="4" spans="1:8" x14ac:dyDescent="0.2">
      <c r="A4" s="165"/>
      <c r="B4" s="166"/>
      <c r="C4" s="167"/>
      <c r="D4" s="168">
        <v>25502</v>
      </c>
      <c r="E4" s="169"/>
      <c r="F4" s="170">
        <v>25259</v>
      </c>
      <c r="G4" s="171"/>
      <c r="H4" s="172"/>
    </row>
    <row r="5" spans="1:8" x14ac:dyDescent="0.2">
      <c r="A5" s="153" t="s">
        <v>532</v>
      </c>
      <c r="B5" s="158"/>
      <c r="C5" s="159"/>
      <c r="D5" s="160">
        <v>46647</v>
      </c>
      <c r="E5" s="161"/>
      <c r="F5" s="162">
        <v>51898</v>
      </c>
      <c r="G5" s="163"/>
      <c r="H5" s="164"/>
    </row>
    <row r="6" spans="1:8" x14ac:dyDescent="0.2">
      <c r="A6" s="165"/>
      <c r="B6" s="166"/>
      <c r="C6" s="167"/>
      <c r="D6" s="168">
        <v>27744</v>
      </c>
      <c r="E6" s="169"/>
      <c r="F6" s="170">
        <v>25986</v>
      </c>
      <c r="G6" s="171"/>
      <c r="H6" s="172"/>
    </row>
    <row r="7" spans="1:8" x14ac:dyDescent="0.2">
      <c r="A7" s="153" t="s">
        <v>533</v>
      </c>
      <c r="B7" s="158"/>
      <c r="C7" s="159"/>
      <c r="D7" s="160">
        <v>41979</v>
      </c>
      <c r="E7" s="161"/>
      <c r="F7" s="162">
        <v>51684</v>
      </c>
      <c r="G7" s="163"/>
      <c r="H7" s="164"/>
    </row>
    <row r="8" spans="1:8" x14ac:dyDescent="0.2">
      <c r="A8" s="165"/>
      <c r="B8" s="166"/>
      <c r="C8" s="167"/>
      <c r="D8" s="168">
        <v>22385</v>
      </c>
      <c r="E8" s="169"/>
      <c r="F8" s="170">
        <v>26671</v>
      </c>
      <c r="G8" s="171"/>
      <c r="H8" s="172"/>
    </row>
    <row r="9" spans="1:8" x14ac:dyDescent="0.2">
      <c r="A9" s="153" t="s">
        <v>534</v>
      </c>
      <c r="B9" s="158"/>
      <c r="C9" s="159"/>
      <c r="D9" s="160">
        <v>43344</v>
      </c>
      <c r="E9" s="161"/>
      <c r="F9" s="162">
        <v>52897</v>
      </c>
      <c r="G9" s="163"/>
      <c r="H9" s="164"/>
    </row>
    <row r="10" spans="1:8" x14ac:dyDescent="0.2">
      <c r="A10" s="165"/>
      <c r="B10" s="166"/>
      <c r="C10" s="167"/>
      <c r="D10" s="168">
        <v>23619</v>
      </c>
      <c r="E10" s="169"/>
      <c r="F10" s="170">
        <v>27013</v>
      </c>
      <c r="G10" s="171"/>
      <c r="H10" s="172"/>
    </row>
    <row r="11" spans="1:8" x14ac:dyDescent="0.2">
      <c r="A11" s="153" t="s">
        <v>535</v>
      </c>
      <c r="B11" s="158"/>
      <c r="C11" s="159"/>
      <c r="D11" s="160">
        <v>57549</v>
      </c>
      <c r="E11" s="161"/>
      <c r="F11" s="162">
        <v>54945</v>
      </c>
      <c r="G11" s="163"/>
      <c r="H11" s="164"/>
    </row>
    <row r="12" spans="1:8" x14ac:dyDescent="0.2">
      <c r="A12" s="165"/>
      <c r="B12" s="166"/>
      <c r="C12" s="173"/>
      <c r="D12" s="168">
        <v>29305</v>
      </c>
      <c r="E12" s="169"/>
      <c r="F12" s="170">
        <v>29293</v>
      </c>
      <c r="G12" s="171"/>
      <c r="H12" s="172"/>
    </row>
    <row r="13" spans="1:8" x14ac:dyDescent="0.2">
      <c r="A13" s="153"/>
      <c r="B13" s="158"/>
      <c r="C13" s="174"/>
      <c r="D13" s="175">
        <v>46247</v>
      </c>
      <c r="E13" s="176"/>
      <c r="F13" s="177">
        <v>52999</v>
      </c>
      <c r="G13" s="178"/>
      <c r="H13" s="164"/>
    </row>
    <row r="14" spans="1:8" x14ac:dyDescent="0.2">
      <c r="A14" s="165"/>
      <c r="B14" s="166"/>
      <c r="C14" s="167"/>
      <c r="D14" s="168">
        <v>25711</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0.6</v>
      </c>
      <c r="C19" s="179">
        <f>ROUND(VALUE(SUBSTITUTE(実質収支比率等に係る経年分析!G$48,"▲","-")),2)</f>
        <v>0.54</v>
      </c>
      <c r="D19" s="179">
        <f>ROUND(VALUE(SUBSTITUTE(実質収支比率等に係る経年分析!H$48,"▲","-")),2)</f>
        <v>0.14000000000000001</v>
      </c>
      <c r="E19" s="179">
        <f>ROUND(VALUE(SUBSTITUTE(実質収支比率等に係る経年分析!I$48,"▲","-")),2)</f>
        <v>0.09</v>
      </c>
      <c r="F19" s="179">
        <f>ROUND(VALUE(SUBSTITUTE(実質収支比率等に係る経年分析!J$48,"▲","-")),2)</f>
        <v>0.09</v>
      </c>
    </row>
    <row r="20" spans="1:11" x14ac:dyDescent="0.2">
      <c r="A20" s="179" t="s">
        <v>55</v>
      </c>
      <c r="B20" s="179">
        <f>ROUND(VALUE(SUBSTITUTE(実質収支比率等に係る経年分析!F$47,"▲","-")),2)</f>
        <v>0.14000000000000001</v>
      </c>
      <c r="C20" s="179">
        <f>ROUND(VALUE(SUBSTITUTE(実質収支比率等に係る経年分析!G$47,"▲","-")),2)</f>
        <v>0.39</v>
      </c>
      <c r="D20" s="179" t="e">
        <f>ROUND(VALUE(SUBSTITUTE(実質収支比率等に係る経年分析!H$47,"▲","-")),2)</f>
        <v>#VALUE!</v>
      </c>
      <c r="E20" s="179">
        <f>ROUND(VALUE(SUBSTITUTE(実質収支比率等に係る経年分析!I$47,"▲","-")),2)</f>
        <v>0.33</v>
      </c>
      <c r="F20" s="179">
        <f>ROUND(VALUE(SUBSTITUTE(実質収支比率等に係る経年分析!J$47,"▲","-")),2)</f>
        <v>0.89</v>
      </c>
    </row>
    <row r="21" spans="1:11" x14ac:dyDescent="0.2">
      <c r="A21" s="179" t="s">
        <v>56</v>
      </c>
      <c r="B21" s="179">
        <f>IF(ISNUMBER(VALUE(SUBSTITUTE(実質収支比率等に係る経年分析!F$49,"▲","-"))),ROUND(VALUE(SUBSTITUTE(実質収支比率等に係る経年分析!F$49,"▲","-")),2),NA())</f>
        <v>-0.71</v>
      </c>
      <c r="C21" s="179">
        <f>IF(ISNUMBER(VALUE(SUBSTITUTE(実質収支比率等に係る経年分析!G$49,"▲","-"))),ROUND(VALUE(SUBSTITUTE(実質収支比率等に係る経年分析!G$49,"▲","-")),2),NA())</f>
        <v>-0.11</v>
      </c>
      <c r="D21" s="179">
        <f>IF(ISNUMBER(VALUE(SUBSTITUTE(実質収支比率等に係る経年分析!H$49,"▲","-"))),ROUND(VALUE(SUBSTITUTE(実質収支比率等に係る経年分析!H$49,"▲","-")),2),NA())</f>
        <v>-1.07</v>
      </c>
      <c r="E21" s="179">
        <f>IF(ISNUMBER(VALUE(SUBSTITUTE(実質収支比率等に係る経年分析!I$49,"▲","-"))),ROUND(VALUE(SUBSTITUTE(実質収支比率等に係る経年分析!I$49,"▲","-")),2),NA())</f>
        <v>0.18</v>
      </c>
      <c r="F21" s="179">
        <f>IF(ISNUMBER(VALUE(SUBSTITUTE(実質収支比率等に係る経年分析!J$49,"▲","-"))),ROUND(VALUE(SUBSTITUTE(実質収支比率等に係る経年分析!J$49,"▲","-")),2),NA())</f>
        <v>0</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1.0900000000000001</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2">
      <c r="A30" s="180" t="str">
        <f>IF(連結実質赤字比率に係る赤字・黒字の構成分析!C$40="",NA(),連結実質赤字比率に係る赤字・黒字の構成分析!C$40)</f>
        <v>京都市後期高齢者医療特別会計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2">
      <c r="A31" s="180" t="str">
        <f>IF(連結実質赤字比率に係る赤字・黒字の構成分析!C$39="",NA(),連結実質赤字比率に係る赤字・黒字の構成分析!C$39)</f>
        <v>京都市中央卸売市場第一市場特別会計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0.28999999999999998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2">
      <c r="A32" s="180" t="str">
        <f>IF(連結実質赤字比率に係る赤字・黒字の構成分析!C$38="",NA(),連結実質赤字比率に係る赤字・黒字の構成分析!C$38)</f>
        <v>京都市国民健康保険事業特別会計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f>IF(ROUND(VALUE(SUBSTITUTE(連結実質赤字比率に係る赤字・黒字の構成分析!G$38,"▲", "-")), 2) &lt; 0, ABS(ROUND(VALUE(SUBSTITUTE(連結実質赤字比率に係る赤字・黒字の構成分析!G$38,"▲", "-")), 2)), NA())</f>
        <v>0.08</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2">
      <c r="A33" s="180" t="str">
        <f>IF(連結実質赤字比率に係る赤字・黒字の構成分析!C$37="",NA(),連結実質赤字比率に係る赤字・黒字の構成分析!C$37)</f>
        <v>京都市介護保険事業特別会計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x14ac:dyDescent="0.2">
      <c r="A34" s="180" t="str">
        <f>IF(連結実質赤字比率に係る赤字・黒字の構成分析!C$36="",NA(),連結実質赤字比率に係る赤字・黒字の構成分析!C$36)</f>
        <v>京都市自動車運送事業特別会計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1.39</v>
      </c>
    </row>
    <row r="35" spans="1:16" x14ac:dyDescent="0.2">
      <c r="A35" s="180" t="str">
        <f>IF(連結実質赤字比率に係る赤字・黒字の構成分析!C$35="",NA(),連結実質赤字比率に係る赤字・黒字の構成分析!C$35)</f>
        <v>京都市公共下水道事業特別会計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4.8499999999999996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2.04</v>
      </c>
    </row>
    <row r="36" spans="1:16" x14ac:dyDescent="0.2">
      <c r="A36" s="180" t="str">
        <f>IF(連結実質赤字比率に係る赤字・黒字の構成分析!C$34="",NA(),連結実質赤字比率に係る赤字・黒字の構成分析!C$34)</f>
        <v>京都市水道事業特別会計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2.2200000000000002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83985</v>
      </c>
      <c r="E42" s="181"/>
      <c r="F42" s="181"/>
      <c r="G42" s="181">
        <f>'実質公債費比率（分子）の構造'!L$52</f>
        <v>84203</v>
      </c>
      <c r="H42" s="181"/>
      <c r="I42" s="181"/>
      <c r="J42" s="181">
        <f>'実質公債費比率（分子）の構造'!M$52</f>
        <v>83472</v>
      </c>
      <c r="K42" s="181"/>
      <c r="L42" s="181"/>
      <c r="M42" s="181">
        <f>'実質公債費比率（分子）の構造'!N$52</f>
        <v>87722</v>
      </c>
      <c r="N42" s="181"/>
      <c r="O42" s="181"/>
      <c r="P42" s="181">
        <f>'実質公債費比率（分子）の構造'!O$52</f>
        <v>84128</v>
      </c>
    </row>
    <row r="43" spans="1:16" x14ac:dyDescent="0.2">
      <c r="A43" s="181" t="s">
        <v>64</v>
      </c>
      <c r="B43" s="181">
        <f>'実質公債費比率（分子）の構造'!K$51</f>
        <v>3</v>
      </c>
      <c r="C43" s="181"/>
      <c r="D43" s="181"/>
      <c r="E43" s="181">
        <f>'実質公債費比率（分子）の構造'!L$51</f>
        <v>2</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922</v>
      </c>
      <c r="C44" s="181"/>
      <c r="D44" s="181"/>
      <c r="E44" s="181">
        <f>'実質公債費比率（分子）の構造'!L$50</f>
        <v>922</v>
      </c>
      <c r="F44" s="181"/>
      <c r="G44" s="181"/>
      <c r="H44" s="181">
        <f>'実質公債費比率（分子）の構造'!M$50</f>
        <v>832</v>
      </c>
      <c r="I44" s="181"/>
      <c r="J44" s="181"/>
      <c r="K44" s="181">
        <f>'実質公債費比率（分子）の構造'!N$50</f>
        <v>867</v>
      </c>
      <c r="L44" s="181"/>
      <c r="M44" s="181"/>
      <c r="N44" s="181">
        <f>'実質公債費比率（分子）の構造'!O$50</f>
        <v>868</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22765</v>
      </c>
      <c r="C46" s="181"/>
      <c r="D46" s="181"/>
      <c r="E46" s="181">
        <f>'実質公債費比率（分子）の構造'!L$48</f>
        <v>23221</v>
      </c>
      <c r="F46" s="181"/>
      <c r="G46" s="181"/>
      <c r="H46" s="181">
        <f>'実質公債費比率（分子）の構造'!M$48</f>
        <v>21138</v>
      </c>
      <c r="I46" s="181"/>
      <c r="J46" s="181"/>
      <c r="K46" s="181">
        <f>'実質公債費比率（分子）の構造'!N$48</f>
        <v>19486</v>
      </c>
      <c r="L46" s="181"/>
      <c r="M46" s="181"/>
      <c r="N46" s="181">
        <f>'実質公債費比率（分子）の構造'!O$48</f>
        <v>19946</v>
      </c>
      <c r="O46" s="181"/>
      <c r="P46" s="181"/>
    </row>
    <row r="47" spans="1:16" x14ac:dyDescent="0.2">
      <c r="A47" s="181" t="s">
        <v>68</v>
      </c>
      <c r="B47" s="181">
        <f>'実質公債費比率（分子）の構造'!K$47</f>
        <v>42673</v>
      </c>
      <c r="C47" s="181"/>
      <c r="D47" s="181"/>
      <c r="E47" s="181">
        <f>'実質公債費比率（分子）の構造'!L$47</f>
        <v>42685</v>
      </c>
      <c r="F47" s="181"/>
      <c r="G47" s="181"/>
      <c r="H47" s="181">
        <f>'実質公債費比率（分子）の構造'!M$47</f>
        <v>43080</v>
      </c>
      <c r="I47" s="181"/>
      <c r="J47" s="181"/>
      <c r="K47" s="181">
        <f>'実質公債費比率（分子）の構造'!N$47</f>
        <v>43789</v>
      </c>
      <c r="L47" s="181"/>
      <c r="M47" s="181"/>
      <c r="N47" s="181">
        <f>'実質公債費比率（分子）の構造'!O$47</f>
        <v>44580</v>
      </c>
      <c r="O47" s="181"/>
      <c r="P47" s="181"/>
    </row>
    <row r="48" spans="1:16" x14ac:dyDescent="0.2">
      <c r="A48" s="181" t="s">
        <v>69</v>
      </c>
      <c r="B48" s="181">
        <f>'実質公債費比率（分子）の構造'!K$46</f>
        <v>18162</v>
      </c>
      <c r="C48" s="181"/>
      <c r="D48" s="181"/>
      <c r="E48" s="181">
        <f>'実質公債費比率（分子）の構造'!L$46</f>
        <v>16380</v>
      </c>
      <c r="F48" s="181"/>
      <c r="G48" s="181"/>
      <c r="H48" s="181">
        <f>'実質公債費比率（分子）の構造'!M$46</f>
        <v>14540</v>
      </c>
      <c r="I48" s="181"/>
      <c r="J48" s="181"/>
      <c r="K48" s="181">
        <f>'実質公債費比率（分子）の構造'!N$46</f>
        <v>7877</v>
      </c>
      <c r="L48" s="181"/>
      <c r="M48" s="181"/>
      <c r="N48" s="181">
        <f>'実質公債費比率（分子）の構造'!O$46</f>
        <v>9241</v>
      </c>
      <c r="O48" s="181"/>
      <c r="P48" s="181"/>
    </row>
    <row r="49" spans="1:16" x14ac:dyDescent="0.2">
      <c r="A49" s="181" t="s">
        <v>70</v>
      </c>
      <c r="B49" s="181">
        <f>'実質公債費比率（分子）の構造'!K$45</f>
        <v>47553</v>
      </c>
      <c r="C49" s="181"/>
      <c r="D49" s="181"/>
      <c r="E49" s="181">
        <f>'実質公債費比率（分子）の構造'!L$45</f>
        <v>45817</v>
      </c>
      <c r="F49" s="181"/>
      <c r="G49" s="181"/>
      <c r="H49" s="181">
        <f>'実質公債費比率（分子）の構造'!M$45</f>
        <v>46003</v>
      </c>
      <c r="I49" s="181"/>
      <c r="J49" s="181"/>
      <c r="K49" s="181">
        <f>'実質公債費比率（分子）の構造'!N$45</f>
        <v>46834</v>
      </c>
      <c r="L49" s="181"/>
      <c r="M49" s="181"/>
      <c r="N49" s="181">
        <f>'実質公債費比率（分子）の構造'!O$45</f>
        <v>47591</v>
      </c>
      <c r="O49" s="181"/>
      <c r="P49" s="181"/>
    </row>
    <row r="50" spans="1:16" x14ac:dyDescent="0.2">
      <c r="A50" s="181" t="s">
        <v>71</v>
      </c>
      <c r="B50" s="181" t="e">
        <f>NA()</f>
        <v>#N/A</v>
      </c>
      <c r="C50" s="181">
        <f>IF(ISNUMBER('実質公債費比率（分子）の構造'!K$53),'実質公債費比率（分子）の構造'!K$53,NA())</f>
        <v>48093</v>
      </c>
      <c r="D50" s="181" t="e">
        <f>NA()</f>
        <v>#N/A</v>
      </c>
      <c r="E50" s="181" t="e">
        <f>NA()</f>
        <v>#N/A</v>
      </c>
      <c r="F50" s="181">
        <f>IF(ISNUMBER('実質公債費比率（分子）の構造'!L$53),'実質公債費比率（分子）の構造'!L$53,NA())</f>
        <v>44824</v>
      </c>
      <c r="G50" s="181" t="e">
        <f>NA()</f>
        <v>#N/A</v>
      </c>
      <c r="H50" s="181" t="e">
        <f>NA()</f>
        <v>#N/A</v>
      </c>
      <c r="I50" s="181">
        <f>IF(ISNUMBER('実質公債費比率（分子）の構造'!M$53),'実質公債費比率（分子）の構造'!M$53,NA())</f>
        <v>42121</v>
      </c>
      <c r="J50" s="181" t="e">
        <f>NA()</f>
        <v>#N/A</v>
      </c>
      <c r="K50" s="181" t="e">
        <f>NA()</f>
        <v>#N/A</v>
      </c>
      <c r="L50" s="181">
        <f>IF(ISNUMBER('実質公債費比率（分子）の構造'!N$53),'実質公債費比率（分子）の構造'!N$53,NA())</f>
        <v>31131</v>
      </c>
      <c r="M50" s="181" t="e">
        <f>NA()</f>
        <v>#N/A</v>
      </c>
      <c r="N50" s="181" t="e">
        <f>NA()</f>
        <v>#N/A</v>
      </c>
      <c r="O50" s="181">
        <f>IF(ISNUMBER('実質公債費比率（分子）の構造'!O$53),'実質公債費比率（分子）の構造'!O$53,NA())</f>
        <v>38098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705706</v>
      </c>
      <c r="E56" s="180"/>
      <c r="F56" s="180"/>
      <c r="G56" s="180">
        <f>'将来負担比率（分子）の構造'!J$52</f>
        <v>711322</v>
      </c>
      <c r="H56" s="180"/>
      <c r="I56" s="180"/>
      <c r="J56" s="180">
        <f>'将来負担比率（分子）の構造'!K$52</f>
        <v>714544</v>
      </c>
      <c r="K56" s="180"/>
      <c r="L56" s="180"/>
      <c r="M56" s="180">
        <f>'将来負担比率（分子）の構造'!L$52</f>
        <v>717027</v>
      </c>
      <c r="N56" s="180"/>
      <c r="O56" s="180"/>
      <c r="P56" s="180">
        <f>'将来負担比率（分子）の構造'!M$52</f>
        <v>724977</v>
      </c>
    </row>
    <row r="57" spans="1:16" x14ac:dyDescent="0.2">
      <c r="A57" s="180" t="s">
        <v>42</v>
      </c>
      <c r="B57" s="180"/>
      <c r="C57" s="180"/>
      <c r="D57" s="180">
        <f>'将来負担比率（分子）の構造'!I$51</f>
        <v>330251</v>
      </c>
      <c r="E57" s="180"/>
      <c r="F57" s="180"/>
      <c r="G57" s="180">
        <f>'将来負担比率（分子）の構造'!J$51</f>
        <v>321373</v>
      </c>
      <c r="H57" s="180"/>
      <c r="I57" s="180"/>
      <c r="J57" s="180">
        <f>'将来負担比率（分子）の構造'!K$51</f>
        <v>325249</v>
      </c>
      <c r="K57" s="180"/>
      <c r="L57" s="180"/>
      <c r="M57" s="180">
        <f>'将来負担比率（分子）の構造'!L$51</f>
        <v>319617</v>
      </c>
      <c r="N57" s="180"/>
      <c r="O57" s="180"/>
      <c r="P57" s="180">
        <f>'将来負担比率（分子）の構造'!M$51</f>
        <v>307248</v>
      </c>
    </row>
    <row r="58" spans="1:16" x14ac:dyDescent="0.2">
      <c r="A58" s="180" t="s">
        <v>41</v>
      </c>
      <c r="B58" s="180"/>
      <c r="C58" s="180"/>
      <c r="D58" s="180">
        <f>'将来負担比率（分子）の構造'!I$50</f>
        <v>119888</v>
      </c>
      <c r="E58" s="180"/>
      <c r="F58" s="180"/>
      <c r="G58" s="180">
        <f>'将来負担比率（分子）の構造'!J$50</f>
        <v>127769</v>
      </c>
      <c r="H58" s="180"/>
      <c r="I58" s="180"/>
      <c r="J58" s="180">
        <f>'将来負担比率（分子）の構造'!K$50</f>
        <v>124094</v>
      </c>
      <c r="K58" s="180"/>
      <c r="L58" s="180"/>
      <c r="M58" s="180">
        <f>'将来負担比率（分子）の構造'!L$50</f>
        <v>150341</v>
      </c>
      <c r="N58" s="180"/>
      <c r="O58" s="180"/>
      <c r="P58" s="180">
        <f>'将来負担比率（分子）の構造'!M$50</f>
        <v>165598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4130</v>
      </c>
      <c r="C61" s="180"/>
      <c r="D61" s="180"/>
      <c r="E61" s="180">
        <f>'将来負担比率（分子）の構造'!J$46</f>
        <v>6208</v>
      </c>
      <c r="F61" s="180"/>
      <c r="G61" s="180"/>
      <c r="H61" s="180">
        <f>'将来負担比率（分子）の構造'!K$46</f>
        <v>3251</v>
      </c>
      <c r="I61" s="180"/>
      <c r="J61" s="180"/>
      <c r="K61" s="180">
        <f>'将来負担比率（分子）の構造'!L$46</f>
        <v>1108</v>
      </c>
      <c r="L61" s="180"/>
      <c r="M61" s="180"/>
      <c r="N61" s="180">
        <f>'将来負担比率（分子）の構造'!M$46</f>
        <v>2626</v>
      </c>
      <c r="O61" s="180"/>
      <c r="P61" s="180"/>
    </row>
    <row r="62" spans="1:16" x14ac:dyDescent="0.2">
      <c r="A62" s="180" t="s">
        <v>35</v>
      </c>
      <c r="B62" s="180">
        <f>'将来負担比率（分子）の構造'!I$45</f>
        <v>84144</v>
      </c>
      <c r="C62" s="180"/>
      <c r="D62" s="180"/>
      <c r="E62" s="180">
        <f>'将来負担比率（分子）の構造'!J$45</f>
        <v>78466</v>
      </c>
      <c r="F62" s="180"/>
      <c r="G62" s="180"/>
      <c r="H62" s="180">
        <f>'将来負担比率（分子）の構造'!K$45</f>
        <v>77573</v>
      </c>
      <c r="I62" s="180"/>
      <c r="J62" s="180"/>
      <c r="K62" s="180">
        <f>'将来負担比率（分子）の構造'!L$45</f>
        <v>109778</v>
      </c>
      <c r="L62" s="180"/>
      <c r="M62" s="180"/>
      <c r="N62" s="180">
        <f>'将来負担比率（分子）の構造'!M$45</f>
        <v>101967</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297998</v>
      </c>
      <c r="C64" s="180"/>
      <c r="D64" s="180"/>
      <c r="E64" s="180">
        <f>'将来負担比率（分子）の構造'!J$43</f>
        <v>292523</v>
      </c>
      <c r="F64" s="180"/>
      <c r="G64" s="180"/>
      <c r="H64" s="180">
        <f>'将来負担比率（分子）の構造'!K$43</f>
        <v>284539</v>
      </c>
      <c r="I64" s="180"/>
      <c r="J64" s="180"/>
      <c r="K64" s="180">
        <f>'将来負担比率（分子）の構造'!L$43</f>
        <v>253236</v>
      </c>
      <c r="L64" s="180"/>
      <c r="M64" s="180"/>
      <c r="N64" s="180">
        <f>'将来負担比率（分子）の構造'!M$43</f>
        <v>227784</v>
      </c>
      <c r="O64" s="180"/>
      <c r="P64" s="180"/>
    </row>
    <row r="65" spans="1:16" x14ac:dyDescent="0.2">
      <c r="A65" s="180" t="s">
        <v>32</v>
      </c>
      <c r="B65" s="180">
        <f>'将来負担比率（分子）の構造'!I$42</f>
        <v>14792</v>
      </c>
      <c r="C65" s="180"/>
      <c r="D65" s="180"/>
      <c r="E65" s="180">
        <f>'将来負担比率（分子）の構造'!J$42</f>
        <v>12719</v>
      </c>
      <c r="F65" s="180"/>
      <c r="G65" s="180"/>
      <c r="H65" s="180">
        <f>'将来負担比率（分子）の構造'!K$42</f>
        <v>10537</v>
      </c>
      <c r="I65" s="180"/>
      <c r="J65" s="180"/>
      <c r="K65" s="180">
        <f>'将来負担比率（分子）の構造'!L$42</f>
        <v>8977</v>
      </c>
      <c r="L65" s="180"/>
      <c r="M65" s="180"/>
      <c r="N65" s="180">
        <f>'将来負担比率（分子）の構造'!M$42</f>
        <v>7557</v>
      </c>
      <c r="O65" s="180"/>
      <c r="P65" s="180"/>
    </row>
    <row r="66" spans="1:16" x14ac:dyDescent="0.2">
      <c r="A66" s="180" t="s">
        <v>31</v>
      </c>
      <c r="B66" s="180">
        <f>'将来負担比率（分子）の構造'!I$41</f>
        <v>1427474</v>
      </c>
      <c r="C66" s="180"/>
      <c r="D66" s="180"/>
      <c r="E66" s="180">
        <f>'将来負担比率（分子）の構造'!J$41</f>
        <v>1448728</v>
      </c>
      <c r="F66" s="180"/>
      <c r="G66" s="180"/>
      <c r="H66" s="180">
        <f>'将来負担比率（分子）の構造'!K$41</f>
        <v>1457994</v>
      </c>
      <c r="I66" s="180"/>
      <c r="J66" s="180"/>
      <c r="K66" s="180">
        <f>'将来負担比率（分子）の構造'!L$41</f>
        <v>1489847</v>
      </c>
      <c r="L66" s="180"/>
      <c r="M66" s="180"/>
      <c r="N66" s="180">
        <f>'将来負担比率（分子）の構造'!M$41</f>
        <v>1518531</v>
      </c>
      <c r="O66" s="180"/>
      <c r="P66" s="180"/>
    </row>
    <row r="67" spans="1:16" x14ac:dyDescent="0.2">
      <c r="A67" s="180" t="s">
        <v>75</v>
      </c>
      <c r="B67" s="180" t="e">
        <f>NA()</f>
        <v>#N/A</v>
      </c>
      <c r="C67" s="180">
        <f>IF(ISNUMBER('将来負担比率（分子）の構造'!I$53), IF('将来負担比率（分子）の構造'!I$53 &lt; 0, 0, '将来負担比率（分子）の構造'!I$53), NA())</f>
        <v>672693</v>
      </c>
      <c r="D67" s="180" t="e">
        <f>NA()</f>
        <v>#N/A</v>
      </c>
      <c r="E67" s="180" t="e">
        <f>NA()</f>
        <v>#N/A</v>
      </c>
      <c r="F67" s="180">
        <f>IF(ISNUMBER('将来負担比率（分子）の構造'!J$53), IF('将来負担比率（分子）の構造'!J$53 &lt; 0, 0, '将来負担比率（分子）の構造'!J$53), NA())</f>
        <v>678180</v>
      </c>
      <c r="G67" s="180" t="e">
        <f>NA()</f>
        <v>#N/A</v>
      </c>
      <c r="H67" s="180" t="e">
        <f>NA()</f>
        <v>#N/A</v>
      </c>
      <c r="I67" s="180">
        <f>IF(ISNUMBER('将来負担比率（分子）の構造'!K$53), IF('将来負担比率（分子）の構造'!K$53 &lt; 0, 0, '将来負担比率（分子）の構造'!K$53), NA())</f>
        <v>670006</v>
      </c>
      <c r="J67" s="180" t="e">
        <f>NA()</f>
        <v>#N/A</v>
      </c>
      <c r="K67" s="180" t="e">
        <f>NA()</f>
        <v>#N/A</v>
      </c>
      <c r="L67" s="180">
        <f>IF(ISNUMBER('将来負担比率（分子）の構造'!L$53), IF('将来負担比率（分子）の構造'!L$53 &lt; 0, 0, '将来負担比率（分子）の構造'!L$53), NA())</f>
        <v>675961</v>
      </c>
      <c r="M67" s="180" t="e">
        <f>NA()</f>
        <v>#N/A</v>
      </c>
      <c r="N67" s="180" t="e">
        <f>NA()</f>
        <v>#N/A</v>
      </c>
      <c r="O67" s="180">
        <f>IF(ISNUMBER('将来負担比率（分子）の構造'!M$53), IF('将来負担比率（分子）の構造'!M$53 &lt; 0, 0, '将来負担比率（分子）の構造'!M$53), NA())</f>
        <v>660642</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t="str">
        <f>基金残高に係る経年分析!F55</f>
        <v>-</v>
      </c>
      <c r="C72" s="184">
        <f>基金残高に係る経年分析!G55</f>
        <v>3197</v>
      </c>
      <c r="D72" s="184">
        <f>基金残高に係る経年分析!H55</f>
        <v>3557</v>
      </c>
    </row>
    <row r="73" spans="1:16" x14ac:dyDescent="0.2">
      <c r="A73" s="183" t="s">
        <v>78</v>
      </c>
      <c r="B73" s="184" t="str">
        <f>基金残高に係る経年分析!F56</f>
        <v>-</v>
      </c>
      <c r="C73" s="184" t="str">
        <f>基金残高に係る経年分析!G56</f>
        <v>-</v>
      </c>
      <c r="D73" s="184">
        <f>基金残高に係る経年分析!H56</f>
        <v>238</v>
      </c>
    </row>
    <row r="74" spans="1:16" x14ac:dyDescent="0.2">
      <c r="A74" s="183" t="s">
        <v>79</v>
      </c>
      <c r="B74" s="184">
        <f>基金残高に係る経年分析!F57</f>
        <v>37304</v>
      </c>
      <c r="C74" s="184">
        <f>基金残高に係る経年分析!G57</f>
        <v>40433</v>
      </c>
      <c r="D74" s="184">
        <f>基金残高に係る経年分析!H57</f>
        <v>36945</v>
      </c>
    </row>
  </sheetData>
  <sheetProtection algorithmName="SHA-512" hashValue="y7WpBFYROXFbsdIlK/DDMCVjyPf5NhCChDRBzwJvzS3y0jv68OhSL5ZavKybIBHN5USeAnuhCTbz7hBnixUgBg==" saltValue="LQA3VP93AL9oX3lBbnAh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早水　健児(911847)</cp:lastModifiedBy>
  <cp:lastPrinted>2020-03-11T05:56:31Z</cp:lastPrinted>
  <dcterms:created xsi:type="dcterms:W3CDTF">2020-02-10T04:35:32Z</dcterms:created>
  <dcterms:modified xsi:type="dcterms:W3CDTF">2020-10-07T09:16:11Z</dcterms:modified>
</cp:coreProperties>
</file>