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Soumu\総務課\経営係データ\調査関係（企業団各種業務を監督する上級官庁からに絞っては？）\for総務省←道保全課←企業団\R02年度\R03.01 経営比較分析表\"/>
    </mc:Choice>
  </mc:AlternateContent>
  <xr:revisionPtr revIDLastSave="0" documentId="13_ncr:1_{5060D83D-7FCC-4B0B-BE78-3775E33E1878}" xr6:coauthVersionLast="46" xr6:coauthVersionMax="46" xr10:uidLastSave="{00000000-0000-0000-0000-000000000000}"/>
  <workbookProtection workbookAlgorithmName="SHA-512" workbookHashValue="Pjnsr88Y7TAf/y1F8kxz2GhqQm4qKV9Ws3yOAg+A9vtJDnSUcEwpy1owsawgroLClVOGSBD94SbfXfCOKuSwpQ==" workbookSaltValue="+udx6E5qmFUS7dLoD7l8x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F85" i="4"/>
  <c r="BB10" i="4"/>
  <c r="AT10" i="4"/>
  <c r="AL10" i="4"/>
  <c r="W10" i="4"/>
  <c r="P8" i="4"/>
  <c r="I8" i="4"/>
  <c r="B8" i="4"/>
  <c r="B6"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<sst xmlns="http://schemas.openxmlformats.org/spreadsheetml/2006/main" count="231" uniqueCount="114">
  <si>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</si>
  <si>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</si>
  <si>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</si>
  <si>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</si>
  <si>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</si>
  <si>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</si>
  <si>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</si>
  <si>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</si>
  <si>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</si>
  <si>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</si>
  <si>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</si>
  <si>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</si>
  <si>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</si>
  <si>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</si>
  <si>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</si>
  <si>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</si>
  <si>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</si>
  <si>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</si>
  <si>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</si>
  <si>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</si>
  <si>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</si>
  <si>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</si>
  <si>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</si>
  <si>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</si>
  <si>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</si>
  <si>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</si>
  <si>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</si>
  <si>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</si>
  <si>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</si>
  <si>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</si>
  <si>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</si>
  <si>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</si>
  <si>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</si>
  <si>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</si>
  <si>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</si>
  <si>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</si>
  <si>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</si>
  <si>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</si>
  <si>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</si>
  <si>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</si>
  <si>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</si>
  <si>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</si>
  <si>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</si>
  <si>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</si>
  <si>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</si>
  <si>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</si>
  <si>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</si>
  <si>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</si>
  <si>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</si>
  <si>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</si>
  <si>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</si>
  <si>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</si>
  <si>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</si>
  <si>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</si>
  <si>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</si>
  <si>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</si>
  <si>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</si>
  <si>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</si>
  <si>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</si>
  <si>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</si>
  <si>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</si>
  <si>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</si>
  <si>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</si>
  <si>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</si>
  <si>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</si>
  <si>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</si>
  <si>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</si>
  <si>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</si>
  <si>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</si>
  <si>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</si>
  <si>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</si>
  <si>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</si>
  <si>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</si>
  <si>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</si>
  <si>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</si>
  <si>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</si>
  <si>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</si>
  <si>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</si>
  <si>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</si>
  <si>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</si>
  <si>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</si>
  <si>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</si>
  <si>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</si>
  <si>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</si>
  <si>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</si>
  <si>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</si>
  <si>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</si>
  <si>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</si>
  <si>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</si>
  <si>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</si>
  <si>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</si>
  <si>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</si>
  <si>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</si>
  <si>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石狩東部広域水道企業団</t>
  </si>
  <si>
    <t>法適用</t>
  </si>
  <si>
    <t>水道事業</t>
  </si>
  <si>
    <t>用水供給事業</t>
  </si>
  <si>
    <t>B</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</si>
  <si>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</si>
  <si>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</si>
  <si>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</si>
  <si>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</si>
  <si>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</si>
  <si>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</si>
  <si>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</si>
  <si>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</si>
  <si>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</si>
  <si>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</si>
  <si>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</si>
  <si>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</si>
  <si>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</si>
  <si>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令和元年度は、引き続き経常収支で利益を計上しており、健全な経営を持続できていると言えます。　
　しかし、平成30年4月に料金の減額改定を実施し、それに伴い給水収益が減少する一方、今後も漁川系老朽管の更新、千歳川系企業債の償還といった多額の資金支出が見込まれています。
　そのため、これらの支出に必要な資金を確保できるよう、民間委託の推進等効率的な事業運営を行い、可能な限り各種経費の削減に努めます。
　老朽化した管路や施設の更新については、適切なアセットマネジメントの取組みのもと、優先度を見極め、計画的に実施します。</t>
    <rPh sb="1" eb="3">
      <t>レイワ</t>
    </rPh>
    <rPh sb="3" eb="4">
      <t>ガン</t>
    </rPh>
    <phoneticPr fontId="4"/>
  </si>
  <si>
    <t>　当企業団では、創設期からの漁川浄水場に加え、拡張事業の完成により、平成27年4月から千歳川浄水場での用水供給を開始しました。施設系統により供給先やコストが異なることから、料金を系統別に設定しています。記載の数値は、この2系統の合算値を記載しております。
　「①経常収支比率」は、営業費用の減少により、平成30年度より上昇しており、令和元年度も100％を上回っていることから、経常利益を確保できています。
　「②累積欠損金比率」が平成27年度で算出されたのは、減損損失の計上によるものです。ただし、無償減資による欠損金の補填を行ったことから、現在、累積欠損金はありません。
　「③流動比率」は、拡張事業で借入れした企業債の各年度償還額が多大なため、令和元年度も全国平均を下回っているものの、100％を上回っており、短期的な債務に対する支払いに問題はありません。
　「④企業債残高対給水収益比率」が全国平均を大きく上回っているのは、拡張事業の企業債における未償還額によるものです。令和元年度は平成30年度より企業債現在高が減少したことから、平成30年度より数値が減少しています。
　「⑤料金回収率」が平成30年度より上昇しているのは、営業費用が減少したためです。
　「⑥給水原価」が全国平均を大きく上回っているのは、千歳川系施設関連で、供用開始後数年しか経過していないことから、多額の減価償却費及び支払利息を計上しているためです。
　「⑦施設利用率」が、27年度以降ほぼ一定となっているのは、一日平均配水量がほぼ同量のためです。
　「⑧有収率」は、送水の残留塩素を確保するための排水作業等を行うことがあるため、年度毎に多少の増減があり、令和元年度も全国平均を下回っていますが、99％台を維持しております。</t>
    <rPh sb="101" eb="103">
      <t>キサイ</t>
    </rPh>
    <rPh sb="104" eb="106">
      <t>スウチ</t>
    </rPh>
    <rPh sb="111" eb="113">
      <t>ケイトウ</t>
    </rPh>
    <rPh sb="114" eb="117">
      <t>ガッサンチ</t>
    </rPh>
    <rPh sb="118" eb="120">
      <t>キサイ</t>
    </rPh>
    <rPh sb="140" eb="142">
      <t>エイギョウ</t>
    </rPh>
    <rPh sb="142" eb="144">
      <t>ヒヨウ</t>
    </rPh>
    <rPh sb="145" eb="147">
      <t>ゲンショウ</t>
    </rPh>
    <rPh sb="151" eb="153">
      <t>ヘイセイ</t>
    </rPh>
    <rPh sb="159" eb="161">
      <t>ジョウショウ</t>
    </rPh>
    <rPh sb="166" eb="168">
      <t>レイワ</t>
    </rPh>
    <rPh sb="168" eb="169">
      <t>ガン</t>
    </rPh>
    <rPh sb="215" eb="217">
      <t>ヘイセイ</t>
    </rPh>
    <rPh sb="324" eb="326">
      <t>レイワ</t>
    </rPh>
    <rPh sb="326" eb="327">
      <t>ガン</t>
    </rPh>
    <rPh sb="439" eb="441">
      <t>レイワ</t>
    </rPh>
    <rPh sb="441" eb="442">
      <t>ガン</t>
    </rPh>
    <rPh sb="445" eb="447">
      <t>ヘイセイ</t>
    </rPh>
    <rPh sb="453" eb="456">
      <t>キギョウサイ</t>
    </rPh>
    <rPh sb="456" eb="459">
      <t>ゲンザイダカ</t>
    </rPh>
    <rPh sb="469" eb="471">
      <t>ヘイセイ</t>
    </rPh>
    <rPh sb="480" eb="482">
      <t>ゲンショウ</t>
    </rPh>
    <rPh sb="499" eb="501">
      <t>ヘイセイ</t>
    </rPh>
    <rPh sb="507" eb="509">
      <t>ジョウショウ</t>
    </rPh>
    <rPh sb="516" eb="520">
      <t>エイギョウヒヨウ</t>
    </rPh>
    <rPh sb="717" eb="719">
      <t>レイワ</t>
    </rPh>
    <rPh sb="719" eb="720">
      <t>ガン</t>
    </rPh>
    <phoneticPr fontId="4"/>
  </si>
  <si>
    <r>
      <t>　「①有形固定資産減価償却率」は、千歳川系施設が供用開始後数年しか経過していないことから、全国平均を大きく下回っております。なお、漁川系施設は全国的な傾向と同様に老朽化が進んでいることから、計画的に更新を進めていきます。
　「②管路経年化率」は、創設事業により完成した漁川系施設の供用開始時期から、法定耐用年数40年を経過していないため、これまで0％でした。令和2年度からの計上となります。
　「③管路更新率」は、漁川系の管路更新による計上です。国庫補助事業として平成23年度から令和6年度までの計画期間で管路更新を行っております。令和元年度も更新工事を実施しましたが、旧ルートを迂回して布設していることから、実際に通水するのは当該迂回ルートが完成する令和5年度以降となる予定のため、令和元年度の管路更新率は未計上としております。なお、令和元年度末時点での漁川系管路の耐震化率</t>
    </r>
    <r>
      <rPr>
        <sz val="9"/>
        <rFont val="ＭＳ ゴシック"/>
        <family val="3"/>
        <charset val="128"/>
      </rPr>
      <t>は31.4％とな</t>
    </r>
    <r>
      <rPr>
        <sz val="9"/>
        <color theme="1"/>
        <rFont val="ＭＳ ゴシック"/>
        <family val="3"/>
        <charset val="128"/>
      </rPr>
      <t>っております。</t>
    </r>
    <rPh sb="266" eb="268">
      <t>レイワ</t>
    </rPh>
    <rPh sb="268" eb="269">
      <t>ガン</t>
    </rPh>
    <rPh sb="331" eb="333">
      <t>イコウ</t>
    </rPh>
    <rPh sb="342" eb="344">
      <t>レイワ</t>
    </rPh>
    <rPh sb="344" eb="345">
      <t>ガン</t>
    </rPh>
    <rPh sb="368" eb="370">
      <t>レイワ</t>
    </rPh>
    <rPh sb="370" eb="371">
      <t>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</si>
</sst>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1.1399999999999999</c:v>
                </c:pt>
                <c:pt idx="1">
                  <c:v>1.35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86E-4ADB-8592-D844B8366A8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D86E-4ADB-8592-D844B8366A8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64.11</c:v>
                </c:pt>
                <c:pt idx="1">
                  <c:v>64.97</c:v>
                </c:pt>
                <c:pt idx="2">
                  <c:v>64.98</c:v>
                </c:pt>
                <c:pt idx="3">
                  <c:v>64.77</c:v>
                </c:pt>
                <c:pt idx="4">
                  <c:v>64.83</c:v>
                </c:pt>
              </c:numCache>
            </c:numRef>
          </c:val>
          <c:extLst>
            <c:ext xmlns:c16="http://schemas.microsoft.com/office/drawing/2014/chart" uri="{C3380CC4-5D6E-409C-BE32-E72D297353CC}">
              <c16:uniqueId val="{00000000-4FD7-4BAD-86A0-3B4A36740F2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4FD7-4BAD-86A0-3B4A36740F2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99.53</c:v>
                </c:pt>
                <c:pt idx="1">
                  <c:v>99.63</c:v>
                </c:pt>
                <c:pt idx="2">
                  <c:v>99.42</c:v>
                </c:pt>
                <c:pt idx="3">
                  <c:v>99.71</c:v>
                </c:pt>
                <c:pt idx="4">
                  <c:v>99.66</c:v>
                </c:pt>
              </c:numCache>
            </c:numRef>
          </c:val>
          <c:extLst>
            <c:ext xmlns:c16="http://schemas.microsoft.com/office/drawing/2014/chart" uri="{C3380CC4-5D6E-409C-BE32-E72D297353CC}">
              <c16:uniqueId val="{00000000-DA3E-4EC9-8A61-6DE987806C3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DA3E-4EC9-8A61-6DE987806C3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126.14</c:v>
                </c:pt>
                <c:pt idx="1">
                  <c:v>116.41</c:v>
                </c:pt>
                <c:pt idx="2">
                  <c:v>108.88</c:v>
                </c:pt>
                <c:pt idx="3">
                  <c:v>104.38</c:v>
                </c:pt>
                <c:pt idx="4">
                  <c:v>106.67</c:v>
                </c:pt>
              </c:numCache>
            </c:numRef>
          </c:val>
          <c:extLst>
            <c:ext xmlns:c16="http://schemas.microsoft.com/office/drawing/2014/chart" uri="{C3380CC4-5D6E-409C-BE32-E72D297353CC}">
              <c16:uniqueId val="{00000000-0759-4335-B62D-3EBF6AD588A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0759-4335-B62D-3EBF6AD588A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19.260000000000002</c:v>
                </c:pt>
                <c:pt idx="1">
                  <c:v>19.510000000000002</c:v>
                </c:pt>
                <c:pt idx="2">
                  <c:v>21.25</c:v>
                </c:pt>
                <c:pt idx="3">
                  <c:v>23.86</c:v>
                </c:pt>
                <c:pt idx="4">
                  <c:v>26.66</c:v>
                </c:pt>
              </c:numCache>
            </c:numRef>
          </c:val>
          <c:extLst>
            <c:ext xmlns:c16="http://schemas.microsoft.com/office/drawing/2014/chart" uri="{C3380CC4-5D6E-409C-BE32-E72D297353CC}">
              <c16:uniqueId val="{00000000-900B-4917-81F5-C063CF228B8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900B-4917-81F5-C063CF228B8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20-4FBA-B251-34C248BB453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7920-4FBA-B251-34C248BB453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formatCode="#,##0.00;&quot;△&quot;#,##0.00;&quot;-&quot;">
                  <c:v>75.069999999999993</c:v>
                </c:pt>
                <c:pt idx="1">
                  <c:v>0</c:v>
                </c:pt>
                <c:pt idx="2">
                  <c:v>0</c:v>
                </c:pt>
                <c:pt idx="3">
                  <c:v>0</c:v>
                </c:pt>
                <c:pt idx="4">
                  <c:v>0</c:v>
                </c:pt>
              </c:numCache>
            </c:numRef>
          </c:val>
          <c:extLst>
            <c:ext xmlns:c16="http://schemas.microsoft.com/office/drawing/2014/chart" uri="{C3380CC4-5D6E-409C-BE32-E72D297353CC}">
              <c16:uniqueId val="{00000000-2D3D-4409-B2A5-C8B2E52AFDB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2D3D-4409-B2A5-C8B2E52AFDB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134.26</c:v>
                </c:pt>
                <c:pt idx="1">
                  <c:v>118.11</c:v>
                </c:pt>
                <c:pt idx="2">
                  <c:v>149.25</c:v>
                </c:pt>
                <c:pt idx="3">
                  <c:v>136.52000000000001</c:v>
                </c:pt>
                <c:pt idx="4">
                  <c:v>143.15</c:v>
                </c:pt>
              </c:numCache>
            </c:numRef>
          </c:val>
          <c:extLst>
            <c:ext xmlns:c16="http://schemas.microsoft.com/office/drawing/2014/chart" uri="{C3380CC4-5D6E-409C-BE32-E72D297353CC}">
              <c16:uniqueId val="{00000000-807A-4648-A53D-C5FD5A883E1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807A-4648-A53D-C5FD5A883E1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770.95</c:v>
                </c:pt>
                <c:pt idx="1">
                  <c:v>746.18</c:v>
                </c:pt>
                <c:pt idx="2">
                  <c:v>732.53</c:v>
                </c:pt>
                <c:pt idx="3">
                  <c:v>768.36</c:v>
                </c:pt>
                <c:pt idx="4">
                  <c:v>731.86</c:v>
                </c:pt>
              </c:numCache>
            </c:numRef>
          </c:val>
          <c:extLst>
            <c:ext xmlns:c16="http://schemas.microsoft.com/office/drawing/2014/chart" uri="{C3380CC4-5D6E-409C-BE32-E72D297353CC}">
              <c16:uniqueId val="{00000000-611D-4605-8B00-9A53E525AA6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611D-4605-8B00-9A53E525AA6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116.77</c:v>
                </c:pt>
                <c:pt idx="1">
                  <c:v>107.18</c:v>
                </c:pt>
                <c:pt idx="2">
                  <c:v>99.77</c:v>
                </c:pt>
                <c:pt idx="3">
                  <c:v>94.65</c:v>
                </c:pt>
                <c:pt idx="4">
                  <c:v>97.18</c:v>
                </c:pt>
              </c:numCache>
            </c:numRef>
          </c:val>
          <c:extLst>
            <c:ext xmlns:c16="http://schemas.microsoft.com/office/drawing/2014/chart" uri="{C3380CC4-5D6E-409C-BE32-E72D297353CC}">
              <c16:uniqueId val="{00000000-4F28-43BE-9BBF-DECDE198698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4F28-43BE-9BBF-DECDE198698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98.35</c:v>
                </c:pt>
                <c:pt idx="1">
                  <c:v>105.9</c:v>
                </c:pt>
                <c:pt idx="2">
                  <c:v>113.49</c:v>
                </c:pt>
                <c:pt idx="3">
                  <c:v>110.95</c:v>
                </c:pt>
                <c:pt idx="4">
                  <c:v>108</c:v>
                </c:pt>
              </c:numCache>
            </c:numRef>
          </c:val>
          <c:extLst>
            <c:ext xmlns:c16="http://schemas.microsoft.com/office/drawing/2014/chart" uri="{C3380CC4-5D6E-409C-BE32-E72D297353CC}">
              <c16:uniqueId val="{00000000-A19E-460A-B8FA-135491E8E6A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A19E-460A-B8FA-135491E8E6A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北海道　石狩東部広域水道企業団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自治体職員 その他</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51.69</v>
      </c>
      <c r="J10" s="68"/>
      <c r="K10" s="68"/>
      <c r="L10" s="68"/>
      <c r="M10" s="68"/>
      <c r="N10" s="68"/>
      <c r="O10" s="69"/>
      <c r="P10" s="70">
        <f>データ!$P$6</f>
        <v>99.45</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365677</v>
      </c>
      <c r="AM10" s="71"/>
      <c r="AN10" s="71"/>
      <c r="AO10" s="71"/>
      <c r="AP10" s="71"/>
      <c r="AQ10" s="71"/>
      <c r="AR10" s="71"/>
      <c r="AS10" s="71"/>
      <c r="AT10" s="67">
        <f>データ!$V$6</f>
        <v>915.7</v>
      </c>
      <c r="AU10" s="68"/>
      <c r="AV10" s="68"/>
      <c r="AW10" s="68"/>
      <c r="AX10" s="68"/>
      <c r="AY10" s="68"/>
      <c r="AZ10" s="68"/>
      <c r="BA10" s="68"/>
      <c r="BB10" s="70">
        <f>データ!$W$6</f>
        <v>399.34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112</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IB2VMScTpdDrMkZg56Tbqf0ypDf/ukcdWfRtmT/YXAr+o4GsoKZkPtVshqr3FFcr3Yqwoq73ZYmMDKqk+vMiSQ==" saltValue="CGXNh6tx1ujkUxyscDiBv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19615</v>
      </c>
      <c r="D6" s="34">
        <f t="shared" si="3"/>
        <v>46</v>
      </c>
      <c r="E6" s="34">
        <f t="shared" si="3"/>
        <v>1</v>
      </c>
      <c r="F6" s="34">
        <f t="shared" si="3"/>
        <v>0</v>
      </c>
      <c r="G6" s="34">
        <f t="shared" si="3"/>
        <v>2</v>
      </c>
      <c r="H6" s="34" t="str">
        <f t="shared" si="3"/>
        <v>北海道　石狩東部広域水道企業団</v>
      </c>
      <c r="I6" s="34" t="str">
        <f t="shared" si="3"/>
        <v>法適用</v>
      </c>
      <c r="J6" s="34" t="str">
        <f t="shared" si="3"/>
        <v>水道事業</v>
      </c>
      <c r="K6" s="34" t="str">
        <f t="shared" si="3"/>
        <v>用水供給事業</v>
      </c>
      <c r="L6" s="34" t="str">
        <f t="shared" si="3"/>
        <v>B</v>
      </c>
      <c r="M6" s="34" t="str">
        <f t="shared" si="3"/>
        <v>自治体職員 その他</v>
      </c>
      <c r="N6" s="35" t="str">
        <f t="shared" si="3"/>
        <v>-</v>
      </c>
      <c r="O6" s="35">
        <f t="shared" si="3"/>
        <v>51.69</v>
      </c>
      <c r="P6" s="35">
        <f t="shared" si="3"/>
        <v>99.45</v>
      </c>
      <c r="Q6" s="35">
        <f t="shared" si="3"/>
        <v>0</v>
      </c>
      <c r="R6" s="35" t="str">
        <f t="shared" si="3"/>
        <v>-</v>
      </c>
      <c r="S6" s="35" t="str">
        <f t="shared" si="3"/>
        <v>-</v>
      </c>
      <c r="T6" s="35" t="str">
        <f t="shared" si="3"/>
        <v>-</v>
      </c>
      <c r="U6" s="35">
        <f t="shared" si="3"/>
        <v>365677</v>
      </c>
      <c r="V6" s="35">
        <f t="shared" si="3"/>
        <v>915.7</v>
      </c>
      <c r="W6" s="35">
        <f t="shared" si="3"/>
        <v>399.34</v>
      </c>
      <c r="X6" s="36">
        <f>IF(X7="",NA(),X7)</f>
        <v>126.14</v>
      </c>
      <c r="Y6" s="36">
        <f t="shared" ref="Y6:AG6" si="4">IF(Y7="",NA(),Y7)</f>
        <v>116.41</v>
      </c>
      <c r="Z6" s="36">
        <f t="shared" si="4"/>
        <v>108.88</v>
      </c>
      <c r="AA6" s="36">
        <f t="shared" si="4"/>
        <v>104.38</v>
      </c>
      <c r="AB6" s="36">
        <f t="shared" si="4"/>
        <v>106.67</v>
      </c>
      <c r="AC6" s="36">
        <f t="shared" si="4"/>
        <v>113.33</v>
      </c>
      <c r="AD6" s="36">
        <f t="shared" si="4"/>
        <v>114.05</v>
      </c>
      <c r="AE6" s="36">
        <f t="shared" si="4"/>
        <v>114.26</v>
      </c>
      <c r="AF6" s="36">
        <f t="shared" si="4"/>
        <v>112.98</v>
      </c>
      <c r="AG6" s="36">
        <f t="shared" si="4"/>
        <v>112.91</v>
      </c>
      <c r="AH6" s="35" t="str">
        <f>IF(AH7="","",IF(AH7="-","【-】","【"&amp;SUBSTITUTE(TEXT(AH7,"#,##0.00"),"-","△")&amp;"】"))</f>
        <v>【112.91】</v>
      </c>
      <c r="AI6" s="36">
        <f>IF(AI7="",NA(),AI7)</f>
        <v>75.069999999999993</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134.26</v>
      </c>
      <c r="AU6" s="36">
        <f t="shared" ref="AU6:BC6" si="6">IF(AU7="",NA(),AU7)</f>
        <v>118.11</v>
      </c>
      <c r="AV6" s="36">
        <f t="shared" si="6"/>
        <v>149.25</v>
      </c>
      <c r="AW6" s="36">
        <f t="shared" si="6"/>
        <v>136.52000000000001</v>
      </c>
      <c r="AX6" s="36">
        <f t="shared" si="6"/>
        <v>143.15</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770.95</v>
      </c>
      <c r="BF6" s="36">
        <f t="shared" ref="BF6:BN6" si="7">IF(BF7="",NA(),BF7)</f>
        <v>746.18</v>
      </c>
      <c r="BG6" s="36">
        <f t="shared" si="7"/>
        <v>732.53</v>
      </c>
      <c r="BH6" s="36">
        <f t="shared" si="7"/>
        <v>768.36</v>
      </c>
      <c r="BI6" s="36">
        <f t="shared" si="7"/>
        <v>731.86</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116.77</v>
      </c>
      <c r="BQ6" s="36">
        <f t="shared" ref="BQ6:BY6" si="8">IF(BQ7="",NA(),BQ7)</f>
        <v>107.18</v>
      </c>
      <c r="BR6" s="36">
        <f t="shared" si="8"/>
        <v>99.77</v>
      </c>
      <c r="BS6" s="36">
        <f t="shared" si="8"/>
        <v>94.65</v>
      </c>
      <c r="BT6" s="36">
        <f t="shared" si="8"/>
        <v>97.18</v>
      </c>
      <c r="BU6" s="36">
        <f t="shared" si="8"/>
        <v>112.81</v>
      </c>
      <c r="BV6" s="36">
        <f t="shared" si="8"/>
        <v>113.88</v>
      </c>
      <c r="BW6" s="36">
        <f t="shared" si="8"/>
        <v>114.14</v>
      </c>
      <c r="BX6" s="36">
        <f t="shared" si="8"/>
        <v>112.83</v>
      </c>
      <c r="BY6" s="36">
        <f t="shared" si="8"/>
        <v>112.84</v>
      </c>
      <c r="BZ6" s="35" t="str">
        <f>IF(BZ7="","",IF(BZ7="-","【-】","【"&amp;SUBSTITUTE(TEXT(BZ7,"#,##0.00"),"-","△")&amp;"】"))</f>
        <v>【112.84】</v>
      </c>
      <c r="CA6" s="36">
        <f>IF(CA7="",NA(),CA7)</f>
        <v>98.35</v>
      </c>
      <c r="CB6" s="36">
        <f t="shared" ref="CB6:CJ6" si="9">IF(CB7="",NA(),CB7)</f>
        <v>105.9</v>
      </c>
      <c r="CC6" s="36">
        <f t="shared" si="9"/>
        <v>113.49</v>
      </c>
      <c r="CD6" s="36">
        <f t="shared" si="9"/>
        <v>110.95</v>
      </c>
      <c r="CE6" s="36">
        <f t="shared" si="9"/>
        <v>108</v>
      </c>
      <c r="CF6" s="36">
        <f t="shared" si="9"/>
        <v>75.3</v>
      </c>
      <c r="CG6" s="36">
        <f t="shared" si="9"/>
        <v>74.02</v>
      </c>
      <c r="CH6" s="36">
        <f t="shared" si="9"/>
        <v>73.03</v>
      </c>
      <c r="CI6" s="36">
        <f t="shared" si="9"/>
        <v>73.86</v>
      </c>
      <c r="CJ6" s="36">
        <f t="shared" si="9"/>
        <v>73.849999999999994</v>
      </c>
      <c r="CK6" s="35" t="str">
        <f>IF(CK7="","",IF(CK7="-","【-】","【"&amp;SUBSTITUTE(TEXT(CK7,"#,##0.00"),"-","△")&amp;"】"))</f>
        <v>【73.85】</v>
      </c>
      <c r="CL6" s="36">
        <f>IF(CL7="",NA(),CL7)</f>
        <v>64.11</v>
      </c>
      <c r="CM6" s="36">
        <f t="shared" ref="CM6:CU6" si="10">IF(CM7="",NA(),CM7)</f>
        <v>64.97</v>
      </c>
      <c r="CN6" s="36">
        <f t="shared" si="10"/>
        <v>64.98</v>
      </c>
      <c r="CO6" s="36">
        <f t="shared" si="10"/>
        <v>64.77</v>
      </c>
      <c r="CP6" s="36">
        <f t="shared" si="10"/>
        <v>64.83</v>
      </c>
      <c r="CQ6" s="36">
        <f t="shared" si="10"/>
        <v>61.82</v>
      </c>
      <c r="CR6" s="36">
        <f t="shared" si="10"/>
        <v>61.66</v>
      </c>
      <c r="CS6" s="36">
        <f t="shared" si="10"/>
        <v>62.19</v>
      </c>
      <c r="CT6" s="36">
        <f t="shared" si="10"/>
        <v>61.77</v>
      </c>
      <c r="CU6" s="36">
        <f t="shared" si="10"/>
        <v>61.69</v>
      </c>
      <c r="CV6" s="35" t="str">
        <f>IF(CV7="","",IF(CV7="-","【-】","【"&amp;SUBSTITUTE(TEXT(CV7,"#,##0.00"),"-","△")&amp;"】"))</f>
        <v>【61.69】</v>
      </c>
      <c r="CW6" s="36">
        <f>IF(CW7="",NA(),CW7)</f>
        <v>99.53</v>
      </c>
      <c r="CX6" s="36">
        <f t="shared" ref="CX6:DF6" si="11">IF(CX7="",NA(),CX7)</f>
        <v>99.63</v>
      </c>
      <c r="CY6" s="36">
        <f t="shared" si="11"/>
        <v>99.42</v>
      </c>
      <c r="CZ6" s="36">
        <f t="shared" si="11"/>
        <v>99.71</v>
      </c>
      <c r="DA6" s="36">
        <f t="shared" si="11"/>
        <v>99.66</v>
      </c>
      <c r="DB6" s="36">
        <f t="shared" si="11"/>
        <v>100.03</v>
      </c>
      <c r="DC6" s="36">
        <f t="shared" si="11"/>
        <v>100.05</v>
      </c>
      <c r="DD6" s="36">
        <f t="shared" si="11"/>
        <v>100.05</v>
      </c>
      <c r="DE6" s="36">
        <f t="shared" si="11"/>
        <v>100.08</v>
      </c>
      <c r="DF6" s="36">
        <f t="shared" si="11"/>
        <v>100</v>
      </c>
      <c r="DG6" s="35" t="str">
        <f>IF(DG7="","",IF(DG7="-","【-】","【"&amp;SUBSTITUTE(TEXT(DG7,"#,##0.00"),"-","△")&amp;"】"))</f>
        <v>【100.00】</v>
      </c>
      <c r="DH6" s="36">
        <f>IF(DH7="",NA(),DH7)</f>
        <v>19.260000000000002</v>
      </c>
      <c r="DI6" s="36">
        <f t="shared" ref="DI6:DQ6" si="12">IF(DI7="",NA(),DI7)</f>
        <v>19.510000000000002</v>
      </c>
      <c r="DJ6" s="36">
        <f t="shared" si="12"/>
        <v>21.25</v>
      </c>
      <c r="DK6" s="36">
        <f t="shared" si="12"/>
        <v>23.86</v>
      </c>
      <c r="DL6" s="36">
        <f t="shared" si="12"/>
        <v>26.66</v>
      </c>
      <c r="DM6" s="36">
        <f t="shared" si="12"/>
        <v>52.4</v>
      </c>
      <c r="DN6" s="36">
        <f t="shared" si="12"/>
        <v>53.56</v>
      </c>
      <c r="DO6" s="36">
        <f t="shared" si="12"/>
        <v>54.73</v>
      </c>
      <c r="DP6" s="36">
        <f t="shared" si="12"/>
        <v>55.77</v>
      </c>
      <c r="DQ6" s="36">
        <f t="shared" si="12"/>
        <v>56.48</v>
      </c>
      <c r="DR6" s="35" t="str">
        <f>IF(DR7="","",IF(DR7="-","【-】","【"&amp;SUBSTITUTE(TEXT(DR7,"#,##0.00"),"-","△")&amp;"】"))</f>
        <v>【56.48】</v>
      </c>
      <c r="DS6" s="35">
        <f>IF(DS7="",NA(),DS7)</f>
        <v>0</v>
      </c>
      <c r="DT6" s="35">
        <f t="shared" ref="DT6:EB6" si="13">IF(DT7="",NA(),DT7)</f>
        <v>0</v>
      </c>
      <c r="DU6" s="35">
        <f t="shared" si="13"/>
        <v>0</v>
      </c>
      <c r="DV6" s="35">
        <f t="shared" si="13"/>
        <v>0</v>
      </c>
      <c r="DW6" s="35">
        <f t="shared" si="13"/>
        <v>0</v>
      </c>
      <c r="DX6" s="36">
        <f t="shared" si="13"/>
        <v>18.05</v>
      </c>
      <c r="DY6" s="36">
        <f t="shared" si="13"/>
        <v>19.440000000000001</v>
      </c>
      <c r="DZ6" s="36">
        <f t="shared" si="13"/>
        <v>22.46</v>
      </c>
      <c r="EA6" s="36">
        <f t="shared" si="13"/>
        <v>25.84</v>
      </c>
      <c r="EB6" s="36">
        <f t="shared" si="13"/>
        <v>27.61</v>
      </c>
      <c r="EC6" s="35" t="str">
        <f>IF(EC7="","",IF(EC7="-","【-】","【"&amp;SUBSTITUTE(TEXT(EC7,"#,##0.00"),"-","△")&amp;"】"))</f>
        <v>【27.61】</v>
      </c>
      <c r="ED6" s="36">
        <f>IF(ED7="",NA(),ED7)</f>
        <v>1.1399999999999999</v>
      </c>
      <c r="EE6" s="36">
        <f t="shared" ref="EE6:EM6" si="14">IF(EE7="",NA(),EE7)</f>
        <v>1.35</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19615</v>
      </c>
      <c r="D7" s="38">
        <v>46</v>
      </c>
      <c r="E7" s="38">
        <v>1</v>
      </c>
      <c r="F7" s="38">
        <v>0</v>
      </c>
      <c r="G7" s="38">
        <v>2</v>
      </c>
      <c r="H7" s="38" t="s">
        <v>93</v>
      </c>
      <c r="I7" s="38" t="s">
        <v>94</v>
      </c>
      <c r="J7" s="38" t="s">
        <v>95</v>
      </c>
      <c r="K7" s="38" t="s">
        <v>96</v>
      </c>
      <c r="L7" s="38" t="s">
        <v>97</v>
      </c>
      <c r="M7" s="38" t="s">
        <v>98</v>
      </c>
      <c r="N7" s="39" t="s">
        <v>99</v>
      </c>
      <c r="O7" s="39">
        <v>51.69</v>
      </c>
      <c r="P7" s="39">
        <v>99.45</v>
      </c>
      <c r="Q7" s="39">
        <v>0</v>
      </c>
      <c r="R7" s="39" t="s">
        <v>99</v>
      </c>
      <c r="S7" s="39" t="s">
        <v>99</v>
      </c>
      <c r="T7" s="39" t="s">
        <v>99</v>
      </c>
      <c r="U7" s="39">
        <v>365677</v>
      </c>
      <c r="V7" s="39">
        <v>915.7</v>
      </c>
      <c r="W7" s="39">
        <v>399.34</v>
      </c>
      <c r="X7" s="39">
        <v>126.14</v>
      </c>
      <c r="Y7" s="39">
        <v>116.41</v>
      </c>
      <c r="Z7" s="39">
        <v>108.88</v>
      </c>
      <c r="AA7" s="39">
        <v>104.38</v>
      </c>
      <c r="AB7" s="39">
        <v>106.67</v>
      </c>
      <c r="AC7" s="39">
        <v>113.33</v>
      </c>
      <c r="AD7" s="39">
        <v>114.05</v>
      </c>
      <c r="AE7" s="39">
        <v>114.26</v>
      </c>
      <c r="AF7" s="39">
        <v>112.98</v>
      </c>
      <c r="AG7" s="39">
        <v>112.91</v>
      </c>
      <c r="AH7" s="39">
        <v>112.91</v>
      </c>
      <c r="AI7" s="39">
        <v>75.069999999999993</v>
      </c>
      <c r="AJ7" s="39">
        <v>0</v>
      </c>
      <c r="AK7" s="39">
        <v>0</v>
      </c>
      <c r="AL7" s="39">
        <v>0</v>
      </c>
      <c r="AM7" s="39">
        <v>0</v>
      </c>
      <c r="AN7" s="39">
        <v>17.39</v>
      </c>
      <c r="AO7" s="39">
        <v>12.65</v>
      </c>
      <c r="AP7" s="39">
        <v>10.58</v>
      </c>
      <c r="AQ7" s="39">
        <v>10.49</v>
      </c>
      <c r="AR7" s="39">
        <v>9.92</v>
      </c>
      <c r="AS7" s="39">
        <v>9.92</v>
      </c>
      <c r="AT7" s="39">
        <v>134.26</v>
      </c>
      <c r="AU7" s="39">
        <v>118.11</v>
      </c>
      <c r="AV7" s="39">
        <v>149.25</v>
      </c>
      <c r="AW7" s="39">
        <v>136.52000000000001</v>
      </c>
      <c r="AX7" s="39">
        <v>143.15</v>
      </c>
      <c r="AY7" s="39">
        <v>212.95</v>
      </c>
      <c r="AZ7" s="39">
        <v>224.41</v>
      </c>
      <c r="BA7" s="39">
        <v>243.44</v>
      </c>
      <c r="BB7" s="39">
        <v>258.49</v>
      </c>
      <c r="BC7" s="39">
        <v>271.10000000000002</v>
      </c>
      <c r="BD7" s="39">
        <v>271.10000000000002</v>
      </c>
      <c r="BE7" s="39">
        <v>770.95</v>
      </c>
      <c r="BF7" s="39">
        <v>746.18</v>
      </c>
      <c r="BG7" s="39">
        <v>732.53</v>
      </c>
      <c r="BH7" s="39">
        <v>768.36</v>
      </c>
      <c r="BI7" s="39">
        <v>731.86</v>
      </c>
      <c r="BJ7" s="39">
        <v>333.48</v>
      </c>
      <c r="BK7" s="39">
        <v>320.31</v>
      </c>
      <c r="BL7" s="39">
        <v>303.26</v>
      </c>
      <c r="BM7" s="39">
        <v>290.31</v>
      </c>
      <c r="BN7" s="39">
        <v>272.95999999999998</v>
      </c>
      <c r="BO7" s="39">
        <v>272.95999999999998</v>
      </c>
      <c r="BP7" s="39">
        <v>116.77</v>
      </c>
      <c r="BQ7" s="39">
        <v>107.18</v>
      </c>
      <c r="BR7" s="39">
        <v>99.77</v>
      </c>
      <c r="BS7" s="39">
        <v>94.65</v>
      </c>
      <c r="BT7" s="39">
        <v>97.18</v>
      </c>
      <c r="BU7" s="39">
        <v>112.81</v>
      </c>
      <c r="BV7" s="39">
        <v>113.88</v>
      </c>
      <c r="BW7" s="39">
        <v>114.14</v>
      </c>
      <c r="BX7" s="39">
        <v>112.83</v>
      </c>
      <c r="BY7" s="39">
        <v>112.84</v>
      </c>
      <c r="BZ7" s="39">
        <v>112.84</v>
      </c>
      <c r="CA7" s="39">
        <v>98.35</v>
      </c>
      <c r="CB7" s="39">
        <v>105.9</v>
      </c>
      <c r="CC7" s="39">
        <v>113.49</v>
      </c>
      <c r="CD7" s="39">
        <v>110.95</v>
      </c>
      <c r="CE7" s="39">
        <v>108</v>
      </c>
      <c r="CF7" s="39">
        <v>75.3</v>
      </c>
      <c r="CG7" s="39">
        <v>74.02</v>
      </c>
      <c r="CH7" s="39">
        <v>73.03</v>
      </c>
      <c r="CI7" s="39">
        <v>73.86</v>
      </c>
      <c r="CJ7" s="39">
        <v>73.849999999999994</v>
      </c>
      <c r="CK7" s="39">
        <v>73.849999999999994</v>
      </c>
      <c r="CL7" s="39">
        <v>64.11</v>
      </c>
      <c r="CM7" s="39">
        <v>64.97</v>
      </c>
      <c r="CN7" s="39">
        <v>64.98</v>
      </c>
      <c r="CO7" s="39">
        <v>64.77</v>
      </c>
      <c r="CP7" s="39">
        <v>64.83</v>
      </c>
      <c r="CQ7" s="39">
        <v>61.82</v>
      </c>
      <c r="CR7" s="39">
        <v>61.66</v>
      </c>
      <c r="CS7" s="39">
        <v>62.19</v>
      </c>
      <c r="CT7" s="39">
        <v>61.77</v>
      </c>
      <c r="CU7" s="39">
        <v>61.69</v>
      </c>
      <c r="CV7" s="39">
        <v>61.69</v>
      </c>
      <c r="CW7" s="39">
        <v>99.53</v>
      </c>
      <c r="CX7" s="39">
        <v>99.63</v>
      </c>
      <c r="CY7" s="39">
        <v>99.42</v>
      </c>
      <c r="CZ7" s="39">
        <v>99.71</v>
      </c>
      <c r="DA7" s="39">
        <v>99.66</v>
      </c>
      <c r="DB7" s="39">
        <v>100.03</v>
      </c>
      <c r="DC7" s="39">
        <v>100.05</v>
      </c>
      <c r="DD7" s="39">
        <v>100.05</v>
      </c>
      <c r="DE7" s="39">
        <v>100.08</v>
      </c>
      <c r="DF7" s="39">
        <v>100</v>
      </c>
      <c r="DG7" s="39">
        <v>100</v>
      </c>
      <c r="DH7" s="39">
        <v>19.260000000000002</v>
      </c>
      <c r="DI7" s="39">
        <v>19.510000000000002</v>
      </c>
      <c r="DJ7" s="39">
        <v>21.25</v>
      </c>
      <c r="DK7" s="39">
        <v>23.86</v>
      </c>
      <c r="DL7" s="39">
        <v>26.66</v>
      </c>
      <c r="DM7" s="39">
        <v>52.4</v>
      </c>
      <c r="DN7" s="39">
        <v>53.56</v>
      </c>
      <c r="DO7" s="39">
        <v>54.73</v>
      </c>
      <c r="DP7" s="39">
        <v>55.77</v>
      </c>
      <c r="DQ7" s="39">
        <v>56.48</v>
      </c>
      <c r="DR7" s="39">
        <v>56.48</v>
      </c>
      <c r="DS7" s="39">
        <v>0</v>
      </c>
      <c r="DT7" s="39">
        <v>0</v>
      </c>
      <c r="DU7" s="39">
        <v>0</v>
      </c>
      <c r="DV7" s="39">
        <v>0</v>
      </c>
      <c r="DW7" s="39">
        <v>0</v>
      </c>
      <c r="DX7" s="39">
        <v>18.05</v>
      </c>
      <c r="DY7" s="39">
        <v>19.440000000000001</v>
      </c>
      <c r="DZ7" s="39">
        <v>22.46</v>
      </c>
      <c r="EA7" s="39">
        <v>25.84</v>
      </c>
      <c r="EB7" s="39">
        <v>27.61</v>
      </c>
      <c r="EC7" s="39">
        <v>27.61</v>
      </c>
      <c r="ED7" s="39">
        <v>1.1399999999999999</v>
      </c>
      <c r="EE7" s="39">
        <v>1.35</v>
      </c>
      <c r="EF7" s="39">
        <v>0</v>
      </c>
      <c r="EG7" s="39">
        <v>0</v>
      </c>
      <c r="EH7" s="39">
        <v>0</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narita</cp:lastModifiedBy>
  <cp:lastPrinted>2021-01-19T04:52:50Z</cp:lastPrinted>
  <dcterms:created xsi:type="dcterms:W3CDTF">2020-12-04T02:02:25Z</dcterms:created>
  <dcterms:modified xsi:type="dcterms:W3CDTF">2021-01-22T02:38:54Z</dcterms:modified>
  <cp:category/>
</cp:coreProperties>
</file>