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andisk00\share\toshikeikaku\01 都市政策Ｇ\12 公営企業関係（下水道・駐車場）\8 経営比較分析表\R2\210119_公営企業に係る経営比較分析表（令和元年度決算）の分析等について\02_回答\下水道\210122_回答\"/>
    </mc:Choice>
  </mc:AlternateContent>
  <xr:revisionPtr revIDLastSave="0" documentId="13_ncr:1_{F1FF9C4E-AE27-48DD-9EFC-83ED654F4C63}" xr6:coauthVersionLast="36" xr6:coauthVersionMax="36" xr10:uidLastSave="{00000000-0000-0000-0000-000000000000}"/>
  <workbookProtection workbookAlgorithmName="SHA-512" workbookHashValue="NNlJSWx8fTUM54s2afZkfj0v1AqcdhMXUX9xLQbDVfFVunnNk0myJau4D2pUH9m//CYkNkEEstcWV/Ayrq61Cg==" workbookSaltValue="MN5F9+4XiHheTXZMF9XAa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P10" i="4"/>
  <c r="I10" i="4"/>
  <c r="B10"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<sst xmlns="http://schemas.openxmlformats.org/spreadsheetml/2006/main" count="236" uniqueCount="122">
  <si>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</si>
  <si>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</si>
  <si>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</si>
  <si>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</si>
  <si>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</si>
  <si>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</si>
  <si>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</si>
  <si>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</si>
  <si>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</si>
  <si>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</si>
  <si>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</si>
  <si>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</si>
  <si>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</si>
  <si>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</si>
  <si>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</si>
  <si>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</si>
  <si>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</si>
  <si>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</si>
  <si>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</si>
  <si>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</si>
  <si>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</si>
  <si>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</si>
  <si>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</si>
  <si>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</si>
  <si>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</si>
  <si>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</si>
  <si>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</si>
  <si>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</si>
  <si>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</si>
  <si>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</si>
  <si>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</si>
  <si>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</si>
  <si>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</si>
  <si>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</si>
  <si>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</si>
  <si>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</si>
  <si>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</si>
  <si>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</si>
  <si>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</si>
  <si>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</si>
  <si>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</si>
  <si>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</si>
  <si>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</si>
  <si>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</si>
  <si>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</si>
  <si>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</si>
  <si>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</si>
  <si>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</si>
  <si>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</si>
  <si>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</si>
  <si>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</si>
  <si>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</si>
  <si>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</si>
  <si>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</si>
  <si>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</si>
  <si>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</si>
  <si>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</si>
  <si>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</si>
  <si>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</si>
  <si>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</si>
  <si>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</si>
  <si>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</si>
  <si>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</si>
  <si>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</si>
  <si>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</si>
  <si>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</si>
  <si>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</si>
  <si>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</si>
  <si>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</si>
  <si>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</si>
  <si>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</si>
  <si>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</si>
  <si>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</si>
  <si>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</si>
  <si>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</si>
  <si>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</si>
  <si>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</si>
  <si>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</si>
  <si>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</si>
  <si>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</si>
  <si>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</si>
  <si>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</si>
  <si>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</si>
  <si>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</si>
  <si>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</si>
  <si>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</si>
  <si>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</si>
  <si>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</si>
  <si>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</si>
  <si>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</si>
  <si>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</si>
  <si>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</si>
  <si>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</si>
  <si>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</si>
  <si>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</si>
  <si>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</si>
  <si>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</si>
  <si>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</si>
  <si>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</si>
  <si>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</si>
  <si>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</si>
  <si>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</si>
  <si>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</si>
  <si>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</si>
  <si>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</si>
  <si>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</si>
  <si>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</si>
  <si>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</si>
  <si>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</si>
  <si>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</si>
  <si>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</si>
  <si>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</si>
  <si>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</si>
  <si>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</si>
  <si>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</si>
  <si>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</si>
  <si>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</si>
  <si>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</si>
  <si>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</si>
  <si>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十和田湖特定環境保全公共下水道は、県内有数の観光地である十和田湖の水質改善のために設置された経緯があり、青森県と秋田県の共同で事業を行っている。類似団体としてあげられているのは市町村の事業であり単純には比較できない。
　①収益的収支比率をみると過去5年間は60％前後となっており、ほぼ横ばいとなっている。
　④企業債残高対事業規模比率は、県の過疎代行事業に係る地方債の償還を想定企業会計を設けて償還しており、その全額を一般会計において負担していることから、0％となる。
　⑤経費回収率は、分母である汚水処理費に秋田県分の費用を含んでいるため低いものとなっている。
　⑥汚水処理原価についても、⑤と同様に分子の汚水処理費に秋田県分の費用を含んでいるため高いものとなっている。
　⑦施設利用率は、当下水道事業が観光客をメインとした事業であり、観光シーズンの水量に合わせて施設を整備する必要があることから、年間を通した施設利用率としては非常に低いものとなっている。
　⑧水洗化率は、改善傾向にある。</t>
    <phoneticPr fontId="4"/>
  </si>
  <si>
    <t>　管渠は、供用開始後25年程度経過していることから、今後、老朽化対策を検討していく必要がある。</t>
    <phoneticPr fontId="4"/>
  </si>
  <si>
    <t>　施設については、観光シーズンの宿泊者等を想定して整備されているため、閑散期もあり年間を通した下水道事業の経営という面では厳しいものとなっている。
　当事業の整備は終わっており、維持管理の段階にあるが、数値は年々悪化傾向にあるため、今後、経営の健全化に向けて効率的な汚水処理の検討が必要である。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</si>
</sst>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88-41BE-BDEE-B6BB3F0175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6588-41BE-BDEE-B6BB3F0175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6.19</c:v>
                </c:pt>
                <c:pt idx="1">
                  <c:v>6.03</c:v>
                </c:pt>
                <c:pt idx="2">
                  <c:v>6.82</c:v>
                </c:pt>
                <c:pt idx="3">
                  <c:v>7.29</c:v>
                </c:pt>
                <c:pt idx="4">
                  <c:v>6.83</c:v>
                </c:pt>
              </c:numCache>
            </c:numRef>
          </c:val>
          <c:extLst>
            <c:ext xmlns:c16="http://schemas.microsoft.com/office/drawing/2014/chart" uri="{C3380CC4-5D6E-409C-BE32-E72D297353CC}">
              <c16:uniqueId val="{00000000-54C1-40B8-B86F-62250402441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54C1-40B8-B86F-62250402441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64.849999999999994</c:v>
                </c:pt>
                <c:pt idx="1">
                  <c:v>79.16</c:v>
                </c:pt>
                <c:pt idx="2">
                  <c:v>96.2</c:v>
                </c:pt>
                <c:pt idx="3">
                  <c:v>97.73</c:v>
                </c:pt>
                <c:pt idx="4">
                  <c:v>97.42</c:v>
                </c:pt>
              </c:numCache>
            </c:numRef>
          </c:val>
          <c:extLst>
            <c:ext xmlns:c16="http://schemas.microsoft.com/office/drawing/2014/chart" uri="{C3380CC4-5D6E-409C-BE32-E72D297353CC}">
              <c16:uniqueId val="{00000000-8694-4295-9C62-0A0EF4412EB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8694-4295-9C62-0A0EF4412EB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61.15</c:v>
                </c:pt>
                <c:pt idx="1">
                  <c:v>61.87</c:v>
                </c:pt>
                <c:pt idx="2">
                  <c:v>58.86</c:v>
                </c:pt>
                <c:pt idx="3">
                  <c:v>60.1</c:v>
                </c:pt>
                <c:pt idx="4">
                  <c:v>57.99</c:v>
                </c:pt>
              </c:numCache>
            </c:numRef>
          </c:val>
          <c:extLst>
            <c:ext xmlns:c16="http://schemas.microsoft.com/office/drawing/2014/chart" uri="{C3380CC4-5D6E-409C-BE32-E72D297353CC}">
              <c16:uniqueId val="{00000000-8D7A-4391-B663-BF6E3725294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7A-4391-B663-BF6E3725294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38-4FE1-95B1-1FF78C8E926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38-4FE1-95B1-1FF78C8E926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28-4D21-BDC1-A36E8B9D8B5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28-4D21-BDC1-A36E8B9D8B5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3D-4054-87F1-DD71C9DC41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3D-4054-87F1-DD71C9DC41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CD-4EE1-8B77-05F7C2F5B7C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CD-4EE1-8B77-05F7C2F5B7C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3855.49</c:v>
                </c:pt>
                <c:pt idx="1">
                  <c:v>0</c:v>
                </c:pt>
                <c:pt idx="2">
                  <c:v>0</c:v>
                </c:pt>
                <c:pt idx="3">
                  <c:v>0</c:v>
                </c:pt>
                <c:pt idx="4">
                  <c:v>0</c:v>
                </c:pt>
              </c:numCache>
            </c:numRef>
          </c:val>
          <c:extLst>
            <c:ext xmlns:c16="http://schemas.microsoft.com/office/drawing/2014/chart" uri="{C3380CC4-5D6E-409C-BE32-E72D297353CC}">
              <c16:uniqueId val="{00000000-F0EA-41BA-A37E-516536FDD0E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0EA-41BA-A37E-516536FDD0E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5.17</c:v>
                </c:pt>
                <c:pt idx="1">
                  <c:v>4.32</c:v>
                </c:pt>
                <c:pt idx="2">
                  <c:v>4.97</c:v>
                </c:pt>
                <c:pt idx="3">
                  <c:v>4.57</c:v>
                </c:pt>
                <c:pt idx="4">
                  <c:v>4.41</c:v>
                </c:pt>
              </c:numCache>
            </c:numRef>
          </c:val>
          <c:extLst>
            <c:ext xmlns:c16="http://schemas.microsoft.com/office/drawing/2014/chart" uri="{C3380CC4-5D6E-409C-BE32-E72D297353CC}">
              <c16:uniqueId val="{00000000-B853-4771-BD92-B496605D0E5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B853-4771-BD92-B496605D0E5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3956.2</c:v>
                </c:pt>
                <c:pt idx="1">
                  <c:v>4895.84</c:v>
                </c:pt>
                <c:pt idx="2">
                  <c:v>3698.08</c:v>
                </c:pt>
                <c:pt idx="3">
                  <c:v>4949.57</c:v>
                </c:pt>
                <c:pt idx="4">
                  <c:v>4616.42</c:v>
                </c:pt>
              </c:numCache>
            </c:numRef>
          </c:val>
          <c:extLst>
            <c:ext xmlns:c16="http://schemas.microsoft.com/office/drawing/2014/chart" uri="{C3380CC4-5D6E-409C-BE32-E72D297353CC}">
              <c16:uniqueId val="{00000000-CBE6-4390-8780-FC4B196DBB8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CBE6-4390-8780-FC4B196DBB8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1275783</v>
      </c>
      <c r="AM8" s="69"/>
      <c r="AN8" s="69"/>
      <c r="AO8" s="69"/>
      <c r="AP8" s="69"/>
      <c r="AQ8" s="69"/>
      <c r="AR8" s="69"/>
      <c r="AS8" s="69"/>
      <c r="AT8" s="68">
        <f>データ!T6</f>
        <v>9645.64</v>
      </c>
      <c r="AU8" s="68"/>
      <c r="AV8" s="68"/>
      <c r="AW8" s="68"/>
      <c r="AX8" s="68"/>
      <c r="AY8" s="68"/>
      <c r="AZ8" s="68"/>
      <c r="BA8" s="68"/>
      <c r="BB8" s="68">
        <f>データ!U6</f>
        <v>132.27000000000001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0.45</v>
      </c>
      <c r="Q10" s="68"/>
      <c r="R10" s="68"/>
      <c r="S10" s="68"/>
      <c r="T10" s="68"/>
      <c r="U10" s="68"/>
      <c r="V10" s="68"/>
      <c r="W10" s="68">
        <f>データ!Q6</f>
        <v>50.03</v>
      </c>
      <c r="X10" s="68"/>
      <c r="Y10" s="68"/>
      <c r="Z10" s="68"/>
      <c r="AA10" s="68"/>
      <c r="AB10" s="68"/>
      <c r="AC10" s="68"/>
      <c r="AD10" s="69">
        <f>データ!R6</f>
        <v>2160</v>
      </c>
      <c r="AE10" s="69"/>
      <c r="AF10" s="69"/>
      <c r="AG10" s="69"/>
      <c r="AH10" s="69"/>
      <c r="AI10" s="69"/>
      <c r="AJ10" s="69"/>
      <c r="AK10" s="2"/>
      <c r="AL10" s="69">
        <f>データ!V6</f>
        <v>271</v>
      </c>
      <c r="AM10" s="69"/>
      <c r="AN10" s="69"/>
      <c r="AO10" s="69"/>
      <c r="AP10" s="69"/>
      <c r="AQ10" s="69"/>
      <c r="AR10" s="69"/>
      <c r="AS10" s="69"/>
      <c r="AT10" s="68">
        <f>データ!W6</f>
        <v>0.89</v>
      </c>
      <c r="AU10" s="68"/>
      <c r="AV10" s="68"/>
      <c r="AW10" s="68"/>
      <c r="AX10" s="68"/>
      <c r="AY10" s="68"/>
      <c r="AZ10" s="68"/>
      <c r="BA10" s="68"/>
      <c r="BB10" s="68">
        <f>データ!X6</f>
        <v>304.49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TTcsYOTQU4kcUP5WbWFv+mn4fOlZ9fNyn54jWk+eZXfwVel89tE6B+cV3wzk2sMPbc2pu83xhi6AnOC8EVstvA==" saltValue="5cSc+i9gkLSKgvxT3FdZU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20001</v>
      </c>
      <c r="D6" s="33">
        <f t="shared" si="3"/>
        <v>47</v>
      </c>
      <c r="E6" s="33">
        <f t="shared" si="3"/>
        <v>17</v>
      </c>
      <c r="F6" s="33">
        <f t="shared" si="3"/>
        <v>4</v>
      </c>
      <c r="G6" s="33">
        <f t="shared" si="3"/>
        <v>0</v>
      </c>
      <c r="H6" s="33" t="str">
        <f t="shared" si="3"/>
        <v>青森県</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0.45</v>
      </c>
      <c r="Q6" s="34">
        <f t="shared" si="3"/>
        <v>50.03</v>
      </c>
      <c r="R6" s="34">
        <f t="shared" si="3"/>
        <v>2160</v>
      </c>
      <c r="S6" s="34">
        <f t="shared" si="3"/>
        <v>1275783</v>
      </c>
      <c r="T6" s="34">
        <f t="shared" si="3"/>
        <v>9645.64</v>
      </c>
      <c r="U6" s="34">
        <f t="shared" si="3"/>
        <v>132.27000000000001</v>
      </c>
      <c r="V6" s="34">
        <f t="shared" si="3"/>
        <v>271</v>
      </c>
      <c r="W6" s="34">
        <f t="shared" si="3"/>
        <v>0.89</v>
      </c>
      <c r="X6" s="34">
        <f t="shared" si="3"/>
        <v>304.49</v>
      </c>
      <c r="Y6" s="35">
        <f>IF(Y7="",NA(),Y7)</f>
        <v>61.15</v>
      </c>
      <c r="Z6" s="35">
        <f t="shared" ref="Z6:AH6" si="4">IF(Z7="",NA(),Z7)</f>
        <v>61.87</v>
      </c>
      <c r="AA6" s="35">
        <f t="shared" si="4"/>
        <v>58.86</v>
      </c>
      <c r="AB6" s="35">
        <f t="shared" si="4"/>
        <v>60.1</v>
      </c>
      <c r="AC6" s="35">
        <f t="shared" si="4"/>
        <v>57.99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3855.49</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5.17</v>
      </c>
      <c r="BR6" s="35">
        <f t="shared" ref="BR6:BZ6" si="8">IF(BR7="",NA(),BR7)</f>
        <v>4.32</v>
      </c>
      <c r="BS6" s="35">
        <f t="shared" si="8"/>
        <v>4.97</v>
      </c>
      <c r="BT6" s="35">
        <f t="shared" si="8"/>
        <v>4.57</v>
      </c>
      <c r="BU6" s="35">
        <f t="shared" si="8"/>
        <v>4.41</v>
      </c>
      <c r="BV6" s="35">
        <f t="shared" si="8"/>
        <v>66.22</v>
      </c>
      <c r="BW6" s="35">
        <f t="shared" si="8"/>
        <v>69.87</v>
      </c>
      <c r="BX6" s="35">
        <f t="shared" si="8"/>
        <v>74.3</v>
      </c>
      <c r="BY6" s="35">
        <f t="shared" si="8"/>
        <v>72.260000000000005</v>
      </c>
      <c r="BZ6" s="35">
        <f t="shared" si="8"/>
        <v>71.84</v>
      </c>
      <c r="CA6" s="34" t="str">
        <f>IF(CA7="","",IF(CA7="-","【-】","【"&amp;SUBSTITUTE(TEXT(CA7,"#,##0.00"),"-","△")&amp;"】"))</f>
        <v>【74.17】</v>
      </c>
      <c r="CB6" s="35">
        <f>IF(CB7="",NA(),CB7)</f>
        <v>3956.2</v>
      </c>
      <c r="CC6" s="35">
        <f t="shared" ref="CC6:CK6" si="9">IF(CC7="",NA(),CC7)</f>
        <v>4895.84</v>
      </c>
      <c r="CD6" s="35">
        <f t="shared" si="9"/>
        <v>3698.08</v>
      </c>
      <c r="CE6" s="35">
        <f t="shared" si="9"/>
        <v>4949.57</v>
      </c>
      <c r="CF6" s="35">
        <f t="shared" si="9"/>
        <v>4616.42</v>
      </c>
      <c r="CG6" s="35">
        <f t="shared" si="9"/>
        <v>246.72</v>
      </c>
      <c r="CH6" s="35">
        <f t="shared" si="9"/>
        <v>234.96</v>
      </c>
      <c r="CI6" s="35">
        <f t="shared" si="9"/>
        <v>221.81</v>
      </c>
      <c r="CJ6" s="35">
        <f t="shared" si="9"/>
        <v>230.02</v>
      </c>
      <c r="CK6" s="35">
        <f t="shared" si="9"/>
        <v>228.47</v>
      </c>
      <c r="CL6" s="34" t="str">
        <f>IF(CL7="","",IF(CL7="-","【-】","【"&amp;SUBSTITUTE(TEXT(CL7,"#,##0.00"),"-","△")&amp;"】"))</f>
        <v>【218.56】</v>
      </c>
      <c r="CM6" s="35">
        <f>IF(CM7="",NA(),CM7)</f>
        <v>6.19</v>
      </c>
      <c r="CN6" s="35">
        <f t="shared" ref="CN6:CV6" si="10">IF(CN7="",NA(),CN7)</f>
        <v>6.03</v>
      </c>
      <c r="CO6" s="35">
        <f t="shared" si="10"/>
        <v>6.82</v>
      </c>
      <c r="CP6" s="35">
        <f t="shared" si="10"/>
        <v>7.29</v>
      </c>
      <c r="CQ6" s="35">
        <f t="shared" si="10"/>
        <v>6.83</v>
      </c>
      <c r="CR6" s="35">
        <f t="shared" si="10"/>
        <v>41.35</v>
      </c>
      <c r="CS6" s="35">
        <f t="shared" si="10"/>
        <v>42.9</v>
      </c>
      <c r="CT6" s="35">
        <f t="shared" si="10"/>
        <v>43.36</v>
      </c>
      <c r="CU6" s="35">
        <f t="shared" si="10"/>
        <v>42.56</v>
      </c>
      <c r="CV6" s="35">
        <f t="shared" si="10"/>
        <v>42.47</v>
      </c>
      <c r="CW6" s="34" t="str">
        <f>IF(CW7="","",IF(CW7="-","【-】","【"&amp;SUBSTITUTE(TEXT(CW7,"#,##0.00"),"-","△")&amp;"】"))</f>
        <v>【42.86】</v>
      </c>
      <c r="CX6" s="35">
        <f>IF(CX7="",NA(),CX7)</f>
        <v>64.849999999999994</v>
      </c>
      <c r="CY6" s="35">
        <f t="shared" ref="CY6:DG6" si="11">IF(CY7="",NA(),CY7)</f>
        <v>79.16</v>
      </c>
      <c r="CZ6" s="35">
        <f t="shared" si="11"/>
        <v>96.2</v>
      </c>
      <c r="DA6" s="35">
        <f t="shared" si="11"/>
        <v>97.73</v>
      </c>
      <c r="DB6" s="35">
        <f t="shared" si="11"/>
        <v>97.42</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20001</v>
      </c>
      <c r="D7" s="37">
        <v>47</v>
      </c>
      <c r="E7" s="37">
        <v>17</v>
      </c>
      <c r="F7" s="37">
        <v>4</v>
      </c>
      <c r="G7" s="37">
        <v>0</v>
      </c>
      <c r="H7" s="37" t="s">
        <v>99</v>
      </c>
      <c r="I7" s="37" t="s">
        <v>100</v>
      </c>
      <c r="J7" s="37" t="s">
        <v>101</v>
      </c>
      <c r="K7" s="37" t="s">
        <v>102</v>
      </c>
      <c r="L7" s="37" t="s">
        <v>103</v>
      </c>
      <c r="M7" s="37" t="s">
        <v>104</v>
      </c>
      <c r="N7" s="38" t="s">
        <v>105</v>
      </c>
      <c r="O7" s="38" t="s">
        <v>106</v>
      </c>
      <c r="P7" s="38">
        <v>0.45</v>
      </c>
      <c r="Q7" s="38">
        <v>50.03</v>
      </c>
      <c r="R7" s="38">
        <v>2160</v>
      </c>
      <c r="S7" s="38">
        <v>1275783</v>
      </c>
      <c r="T7" s="38">
        <v>9645.64</v>
      </c>
      <c r="U7" s="38">
        <v>132.27000000000001</v>
      </c>
      <c r="V7" s="38">
        <v>271</v>
      </c>
      <c r="W7" s="38">
        <v>0.89</v>
      </c>
      <c r="X7" s="38">
        <v>304.49</v>
      </c>
      <c r="Y7" s="38">
        <v>61.15</v>
      </c>
      <c r="Z7" s="38">
        <v>61.87</v>
      </c>
      <c r="AA7" s="38">
        <v>58.86</v>
      </c>
      <c r="AB7" s="38">
        <v>60.1</v>
      </c>
      <c r="AC7" s="38">
        <v>57.99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3855.49</v>
      </c>
      <c r="BG7" s="38">
        <v>0</v>
      </c>
      <c r="BH7" s="38">
        <v>0</v>
      </c>
      <c r="BI7" s="38">
        <v>0</v>
      </c>
      <c r="BJ7" s="38">
        <v>0</v>
      </c>
      <c r="BK7" s="38">
        <v>1434.89</v>
      </c>
      <c r="BL7" s="38">
        <v>1298.9100000000001</v>
      </c>
      <c r="BM7" s="38">
        <v>1243.71</v>
      </c>
      <c r="BN7" s="38">
        <v>1194.1500000000001</v>
      </c>
      <c r="BO7" s="38">
        <v>1206.79</v>
      </c>
      <c r="BP7" s="38">
        <v>1218.7</v>
      </c>
      <c r="BQ7" s="38">
        <v>5.17</v>
      </c>
      <c r="BR7" s="38">
        <v>4.32</v>
      </c>
      <c r="BS7" s="38">
        <v>4.97</v>
      </c>
      <c r="BT7" s="38">
        <v>4.57</v>
      </c>
      <c r="BU7" s="38">
        <v>4.41</v>
      </c>
      <c r="BV7" s="38">
        <v>66.22</v>
      </c>
      <c r="BW7" s="38">
        <v>69.87</v>
      </c>
      <c r="BX7" s="38">
        <v>74.3</v>
      </c>
      <c r="BY7" s="38">
        <v>72.260000000000005</v>
      </c>
      <c r="BZ7" s="38">
        <v>71.84</v>
      </c>
      <c r="CA7" s="38">
        <v>74.17</v>
      </c>
      <c r="CB7" s="38">
        <v>3956.2</v>
      </c>
      <c r="CC7" s="38">
        <v>4895.84</v>
      </c>
      <c r="CD7" s="38">
        <v>3698.08</v>
      </c>
      <c r="CE7" s="38">
        <v>4949.57</v>
      </c>
      <c r="CF7" s="38">
        <v>4616.42</v>
      </c>
      <c r="CG7" s="38">
        <v>246.72</v>
      </c>
      <c r="CH7" s="38">
        <v>234.96</v>
      </c>
      <c r="CI7" s="38">
        <v>221.81</v>
      </c>
      <c r="CJ7" s="38">
        <v>230.02</v>
      </c>
      <c r="CK7" s="38">
        <v>228.47</v>
      </c>
      <c r="CL7" s="38">
        <v>218.56</v>
      </c>
      <c r="CM7" s="38">
        <v>6.19</v>
      </c>
      <c r="CN7" s="38">
        <v>6.03</v>
      </c>
      <c r="CO7" s="38">
        <v>6.82</v>
      </c>
      <c r="CP7" s="38">
        <v>7.29</v>
      </c>
      <c r="CQ7" s="38">
        <v>6.83</v>
      </c>
      <c r="CR7" s="38">
        <v>41.35</v>
      </c>
      <c r="CS7" s="38">
        <v>42.9</v>
      </c>
      <c r="CT7" s="38">
        <v>43.36</v>
      </c>
      <c r="CU7" s="38">
        <v>42.56</v>
      </c>
      <c r="CV7" s="38">
        <v>42.47</v>
      </c>
      <c r="CW7" s="38">
        <v>42.86</v>
      </c>
      <c r="CX7" s="38">
        <v>64.849999999999994</v>
      </c>
      <c r="CY7" s="38">
        <v>79.16</v>
      </c>
      <c r="CZ7" s="38">
        <v>96.2</v>
      </c>
      <c r="DA7" s="38">
        <v>97.73</v>
      </c>
      <c r="DB7" s="38">
        <v>97.42</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dcterms:created xsi:type="dcterms:W3CDTF">2020-12-04T02:52:21Z</dcterms:created>
  <dcterms:modified xsi:type="dcterms:W3CDTF">2021-01-20T06:46:16Z</dcterms:modified>
  <cp:category/>
</cp:coreProperties>
</file>