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P_企）経総共\30_経営企画担当\令和2年度\5 経営計画関連\経営比較分析表（R元決算）\工水【経営比較分析表】2019_030007_46_020\"/>
    </mc:Choice>
  </mc:AlternateContent>
  <workbookProtection workbookAlgorithmName="SHA-512" workbookHashValue="RnpLxf1wBbUfVIuISaiOJyWyf/hnMX8YmEfgtqbc4ulH/dT+KeX+9lOfD7Et9OZ9+QMJ6h+aPGbSMv6KUh8pJg==" workbookSaltValue="aYdpmh9VAtCeqAL6SirNN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PT32" i="4"/>
  <c r="OZ32" i="4"/>
  <c r="OF32" i="4"/>
  <c r="MN32" i="4"/>
  <c r="LT32" i="4"/>
  <c r="KF32" i="4"/>
  <c r="JL32" i="4"/>
  <c r="HT32" i="4"/>
  <c r="GZ32" i="4"/>
  <c r="GF32" i="4"/>
  <c r="ER32" i="4"/>
  <c r="CF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G11" i="5"/>
  <c r="BE11" i="5"/>
  <c r="BY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<sst xmlns="http://schemas.openxmlformats.org/spreadsheetml/2006/main" count="262" uniqueCount="107">
  <si>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</si>
  <si>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</si>
  <si>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</si>
  <si>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</si>
  <si>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</si>
  <si>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</si>
  <si>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</si>
  <si>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</si>
  <si>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</si>
  <si>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</si>
  <si>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</si>
  <si>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</si>
  <si>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</si>
  <si>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</si>
  <si>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</si>
  <si>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</si>
  <si>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</si>
  <si>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</si>
  <si>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</si>
  <si>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</si>
  <si>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</si>
  <si>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</si>
  <si>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</si>
  <si>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</si>
  <si>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</si>
  <si>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</si>
  <si>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</si>
  <si>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</si>
  <si>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</si>
  <si>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</si>
  <si>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</si>
  <si>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</si>
  <si>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</si>
  <si>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</si>
  <si>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</si>
  <si>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</si>
  <si>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</si>
  <si>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</si>
  <si>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</si>
  <si>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</si>
  <si>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</si>
  <si>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</si>
  <si>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</si>
  <si>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</si>
  <si>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</si>
  <si>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</si>
  <si>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</si>
  <si>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</si>
  <si>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</si>
  <si>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</si>
  <si>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</si>
  <si>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</si>
  <si>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</si>
  <si>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</si>
  <si>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</si>
  <si>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</si>
  <si>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</si>
  <si>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</si>
  <si>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</si>
  <si>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</si>
  <si>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</si>
  <si>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</si>
  <si>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</si>
  <si>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</si>
  <si>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</si>
  <si>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</si>
  <si>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</si>
  <si>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</si>
  <si>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</si>
  <si>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</si>
  <si>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</si>
  <si>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</si>
  <si>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</si>
  <si>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</si>
  <si>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</si>
  <si>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</si>
  <si>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</si>
  <si>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</si>
  <si>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</si>
  <si>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</si>
  <si>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</si>
  <si>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</si>
  <si>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</si>
  <si>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</si>
  <si>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</si>
  <si>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</si>
  <si>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</si>
  <si>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</si>
  <si>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030007</t>
  </si>
  <si>
    <t>46</t>
  </si>
  <si>
    <t>02</t>
  </si>
  <si>
    <t>0</t>
  </si>
  <si>
    <t>000</t>
  </si>
  <si>
    <t>岩手県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</si>
  <si>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</si>
  <si>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</si>
  <si>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</si>
  <si>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</si>
  <si>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</si>
  <si>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</si>
  <si>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</si>
  <si>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</si>
  <si>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</si>
  <si>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</si>
  <si>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経営は厳しい状況にあるものの、一定の利益を確保し、経常収支比率は100％を超え、累積欠損金も無い状況です。
　また、施設整備等に係る未払金の減等により、流動比率が改善しています。
　企業債残高対給水収益比率や給水原価については、水源をダムとしたことなどにより設備投資が多額だったため、企業債残高や減価償却費等が高額となっており、類似団体平均値よりも高くなっている状況です。
　契約率の減少はユーザー企業の使用廃止に伴うものですが、料金回収率が100％を上回っており、効率的な事業運営に取り組んだ結果となっています。
</t>
    <phoneticPr fontId="5"/>
  </si>
  <si>
    <t>　管路は法定耐用年数に到達していない状況ですが、施設の劣化状況やアセットマネジメント計画を的確に反映しながら、計画的な修繕・改良に取り組んでいます。</t>
    <phoneticPr fontId="5"/>
  </si>
  <si>
    <t xml:space="preserve">　経営は厳しい状況にあるものの、一定の利益を確保し、安定経営に努めているところです。
　一方で、既存施設について施設利用率が低い状況で推移していることから、令和２年３月に策定した長期経営方針（2020～2029）及び第１期中期経営計画に基づき、水需要に応じた施設規模の検討や民間ノウハウの活用など、効率的な経営のあり方の検討とともに、安定的な事業運営に取り組んで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</si>
</sst>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46.53</c:v>
                </c:pt>
                <c:pt idx="1">
                  <c:v>46.41</c:v>
                </c:pt>
                <c:pt idx="2">
                  <c:v>45.77</c:v>
                </c:pt>
                <c:pt idx="3">
                  <c:v>47.47</c:v>
                </c:pt>
                <c:pt idx="4">
                  <c:v>48.22</c:v>
                </c:pt>
              </c:numCache>
            </c:numRef>
          </c:val>
          <c:extLst>
            <c:ext xmlns:c16="http://schemas.microsoft.com/office/drawing/2014/chart" uri="{C3380CC4-5D6E-409C-BE32-E72D297353CC}">
              <c16:uniqueId val="{00000000-1A11-456B-8976-E6F65AA554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1A11-456B-8976-E6F65AA554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F9-476D-B9C6-7613E957FE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30F9-476D-B9C6-7613E957FE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117.6</c:v>
                </c:pt>
                <c:pt idx="1">
                  <c:v>107.09</c:v>
                </c:pt>
                <c:pt idx="2">
                  <c:v>108.57</c:v>
                </c:pt>
                <c:pt idx="3">
                  <c:v>112.98</c:v>
                </c:pt>
                <c:pt idx="4">
                  <c:v>108.01</c:v>
                </c:pt>
              </c:numCache>
            </c:numRef>
          </c:val>
          <c:extLst>
            <c:ext xmlns:c16="http://schemas.microsoft.com/office/drawing/2014/chart" uri="{C3380CC4-5D6E-409C-BE32-E72D297353CC}">
              <c16:uniqueId val="{00000000-DAC9-4E7D-8657-C3F8B3F648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DAC9-4E7D-8657-C3F8B3F648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CD-432D-9EF3-BBD0F10F3B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0ECD-432D-9EF3-BBD0F10F3B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4.8499999999999996</c:v>
                </c:pt>
                <c:pt idx="1">
                  <c:v>3.18</c:v>
                </c:pt>
                <c:pt idx="2">
                  <c:v>3.25</c:v>
                </c:pt>
                <c:pt idx="3">
                  <c:v>0</c:v>
                </c:pt>
                <c:pt idx="4">
                  <c:v>0</c:v>
                </c:pt>
              </c:numCache>
            </c:numRef>
          </c:val>
          <c:extLst>
            <c:ext xmlns:c16="http://schemas.microsoft.com/office/drawing/2014/chart" uri="{C3380CC4-5D6E-409C-BE32-E72D297353CC}">
              <c16:uniqueId val="{00000000-5BDF-4A4C-9E43-A1F79E6B12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5BDF-4A4C-9E43-A1F79E6B12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109.28</c:v>
                </c:pt>
                <c:pt idx="1">
                  <c:v>115.76</c:v>
                </c:pt>
                <c:pt idx="2">
                  <c:v>127.93</c:v>
                </c:pt>
                <c:pt idx="3">
                  <c:v>84</c:v>
                </c:pt>
                <c:pt idx="4">
                  <c:v>160.69999999999999</c:v>
                </c:pt>
              </c:numCache>
            </c:numRef>
          </c:val>
          <c:extLst>
            <c:ext xmlns:c16="http://schemas.microsoft.com/office/drawing/2014/chart" uri="{C3380CC4-5D6E-409C-BE32-E72D297353CC}">
              <c16:uniqueId val="{00000000-42DA-4CC1-8BC6-32038B6A43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42DA-4CC1-8BC6-32038B6A43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472.73</c:v>
                </c:pt>
                <c:pt idx="1">
                  <c:v>485.52</c:v>
                </c:pt>
                <c:pt idx="2">
                  <c:v>491.14</c:v>
                </c:pt>
                <c:pt idx="3">
                  <c:v>499.82</c:v>
                </c:pt>
                <c:pt idx="4">
                  <c:v>628.21</c:v>
                </c:pt>
              </c:numCache>
            </c:numRef>
          </c:val>
          <c:extLst>
            <c:ext xmlns:c16="http://schemas.microsoft.com/office/drawing/2014/chart" uri="{C3380CC4-5D6E-409C-BE32-E72D297353CC}">
              <c16:uniqueId val="{00000000-10C4-4BEF-8B37-1C7682F40C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10C4-4BEF-8B37-1C7682F40C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113.33</c:v>
                </c:pt>
                <c:pt idx="1">
                  <c:v>102.94</c:v>
                </c:pt>
                <c:pt idx="2">
                  <c:v>104.78</c:v>
                </c:pt>
                <c:pt idx="3">
                  <c:v>108.58</c:v>
                </c:pt>
                <c:pt idx="4">
                  <c:v>103.88</c:v>
                </c:pt>
              </c:numCache>
            </c:numRef>
          </c:val>
          <c:extLst>
            <c:ext xmlns:c16="http://schemas.microsoft.com/office/drawing/2014/chart" uri="{C3380CC4-5D6E-409C-BE32-E72D297353CC}">
              <c16:uniqueId val="{00000000-CF86-440D-A9E9-86FC301CDD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CF86-440D-A9E9-86FC301CDD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51.8</c:v>
                </c:pt>
                <c:pt idx="1">
                  <c:v>56.88</c:v>
                </c:pt>
                <c:pt idx="2">
                  <c:v>55.74</c:v>
                </c:pt>
                <c:pt idx="3">
                  <c:v>54.09</c:v>
                </c:pt>
                <c:pt idx="4">
                  <c:v>57.79</c:v>
                </c:pt>
              </c:numCache>
            </c:numRef>
          </c:val>
          <c:extLst>
            <c:ext xmlns:c16="http://schemas.microsoft.com/office/drawing/2014/chart" uri="{C3380CC4-5D6E-409C-BE32-E72D297353CC}">
              <c16:uniqueId val="{00000000-C4C3-4EE4-86C0-0ADED98D24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C4C3-4EE4-86C0-0ADED98D24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36.22</c:v>
                </c:pt>
                <c:pt idx="1">
                  <c:v>35.53</c:v>
                </c:pt>
                <c:pt idx="2">
                  <c:v>34.82</c:v>
                </c:pt>
                <c:pt idx="3">
                  <c:v>36.369999999999997</c:v>
                </c:pt>
                <c:pt idx="4">
                  <c:v>36.57</c:v>
                </c:pt>
              </c:numCache>
            </c:numRef>
          </c:val>
          <c:extLst>
            <c:ext xmlns:c16="http://schemas.microsoft.com/office/drawing/2014/chart" uri="{C3380CC4-5D6E-409C-BE32-E72D297353CC}">
              <c16:uniqueId val="{00000000-4BEA-4D53-8BC8-FB390EBDB8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4BEA-4D53-8BC8-FB390EBDB8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71.989999999999995</c:v>
                </c:pt>
                <c:pt idx="1">
                  <c:v>71.989999999999995</c:v>
                </c:pt>
                <c:pt idx="2">
                  <c:v>71.989999999999995</c:v>
                </c:pt>
                <c:pt idx="3">
                  <c:v>72.63</c:v>
                </c:pt>
                <c:pt idx="4">
                  <c:v>63.73</c:v>
                </c:pt>
              </c:numCache>
            </c:numRef>
          </c:val>
          <c:extLst>
            <c:ext xmlns:c16="http://schemas.microsoft.com/office/drawing/2014/chart" uri="{C3380CC4-5D6E-409C-BE32-E72D297353CC}">
              <c16:uniqueId val="{00000000-2B07-45F2-B88A-FAF5679705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2B07-45F2-B88A-FAF5679705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K46" zoomScaleNormal="100" workbookViewId="0">
      <selection activeCell="SC87" sqref="SC8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岩手県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54498</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19928</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48.8</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18</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34731</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H27</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H28</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H29</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H30</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R01</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H27</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H28</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H29</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H30</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R01</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H27</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H28</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H29</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H30</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R01</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H27</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H28</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H29</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H30</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R01</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117.6</v>
      </c>
      <c r="Y32" s="107"/>
      <c r="Z32" s="107"/>
      <c r="AA32" s="107"/>
      <c r="AB32" s="107"/>
      <c r="AC32" s="107"/>
      <c r="AD32" s="107"/>
      <c r="AE32" s="107"/>
      <c r="AF32" s="107"/>
      <c r="AG32" s="107"/>
      <c r="AH32" s="107"/>
      <c r="AI32" s="107"/>
      <c r="AJ32" s="107"/>
      <c r="AK32" s="107"/>
      <c r="AL32" s="107"/>
      <c r="AM32" s="107"/>
      <c r="AN32" s="107"/>
      <c r="AO32" s="107"/>
      <c r="AP32" s="107"/>
      <c r="AQ32" s="108"/>
      <c r="AR32" s="106">
        <f>データ!U6</f>
        <v>107.09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108.57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112.98</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108.01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109.28</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115.76</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127.93</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84</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160.69999999999999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472.73</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485.52</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491.14</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499.82</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628.21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119.31</v>
      </c>
      <c r="Y33" s="107"/>
      <c r="Z33" s="107"/>
      <c r="AA33" s="107"/>
      <c r="AB33" s="107"/>
      <c r="AC33" s="107"/>
      <c r="AD33" s="107"/>
      <c r="AE33" s="107"/>
      <c r="AF33" s="107"/>
      <c r="AG33" s="107"/>
      <c r="AH33" s="107"/>
      <c r="AI33" s="107"/>
      <c r="AJ33" s="107"/>
      <c r="AK33" s="107"/>
      <c r="AL33" s="107"/>
      <c r="AM33" s="107"/>
      <c r="AN33" s="107"/>
      <c r="AO33" s="107"/>
      <c r="AP33" s="107"/>
      <c r="AQ33" s="108"/>
      <c r="AR33" s="106">
        <f>データ!Z6</f>
        <v>116.37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117.28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117.47</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50.52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52.25</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53.3</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51.91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605.5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551.42999999999995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687.99</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578.19000000000005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222.22</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216.41</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208.47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204.31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H27</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H28</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H29</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H30</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R01</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H27</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H28</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H29</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H30</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R01</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H27</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H28</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H29</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H30</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R01</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H27</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H28</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H29</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H30</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R01</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113.33</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102.94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104.78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108.58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103.88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51.8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56.88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55.74</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54.09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57.79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36.22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35.53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34.82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36.369999999999997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36.57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71.989999999999995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71.989999999999995</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71.989999999999995</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72.63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63.73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109.19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105.24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105.71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106.98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25.13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26.03</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25.98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26.08</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40.67</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41.59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63.26</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62.59</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62.75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H27</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H28</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H29</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H30</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R01</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H27</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H28</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H29</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H30</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R01</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H27</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H28</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H29</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H30</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R01</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46.53</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46.41</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45.77</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47.47</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48.22</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0</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0</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0</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0</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0</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4.8499999999999996</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3.18</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3.25</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54.49</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55.39</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55.25</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57.11</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57.57</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42</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43.33</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44.05</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51.87</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52.33</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0.48</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0.52</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1.3</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0.28000000000000003</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0.77</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【119.03】</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【25.49】</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【420.52】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【238.81】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【115.00】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【18.60】</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【55.21】</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【77.39】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【59.23】</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【47.77】</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【0.34】</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g5k2h8SVCvXq/wPCo4ffkmhZurIRs3hh2lGyMxwM4/VcjqZ1Be2rF8h8cR1AWyMbd8BJvpgRPWl+IMMlFkGWMw==" saltValue="Mti/VEcFab/b++58zOPmm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117.6</v>
      </c>
      <c r="U6" s="52">
        <f>U7</f>
        <v>107.09</v>
      </c>
      <c r="V6" s="52">
        <f>V7</f>
        <v>108.57</v>
      </c>
      <c r="W6" s="52">
        <f>W7</f>
        <v>112.98</v>
      </c>
      <c r="X6" s="52">
        <f t="shared" si="3"/>
        <v>108.01</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109.28</v>
      </c>
      <c r="AQ6" s="52">
        <f>AQ7</f>
        <v>115.76</v>
      </c>
      <c r="AR6" s="52">
        <f>AR7</f>
        <v>127.93</v>
      </c>
      <c r="AS6" s="52">
        <f>AS7</f>
        <v>84</v>
      </c>
      <c r="AT6" s="52">
        <f t="shared" si="3"/>
        <v>160.69999999999999</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472.73</v>
      </c>
      <c r="BB6" s="52">
        <f>BB7</f>
        <v>485.52</v>
      </c>
      <c r="BC6" s="52">
        <f>BC7</f>
        <v>491.14</v>
      </c>
      <c r="BD6" s="52">
        <f>BD7</f>
        <v>499.82</v>
      </c>
      <c r="BE6" s="52">
        <f t="shared" si="3"/>
        <v>628.21</v>
      </c>
      <c r="BF6" s="52">
        <f t="shared" si="3"/>
        <v>222.22</v>
      </c>
      <c r="BG6" s="52">
        <f t="shared" si="3"/>
        <v>216.41</v>
      </c>
      <c r="BH6" s="52">
        <f t="shared" si="3"/>
        <v>208.47</v>
      </c>
      <c r="BI6" s="52">
        <f t="shared" si="3"/>
        <v>193.85</v>
      </c>
      <c r="BJ6" s="52">
        <f t="shared" si="3"/>
        <v>204.31</v>
      </c>
      <c r="BK6" s="50" t="str">
        <f>IF(BK7="-","【-】","【"&amp;SUBSTITUTE(TEXT(BK7,"#,##0.00"),"-","△")&amp;"】")</f>
        <v>【238.81】</v>
      </c>
      <c r="BL6" s="52">
        <f t="shared" si="3"/>
        <v>113.33</v>
      </c>
      <c r="BM6" s="52">
        <f>BM7</f>
        <v>102.94</v>
      </c>
      <c r="BN6" s="52">
        <f>BN7</f>
        <v>104.78</v>
      </c>
      <c r="BO6" s="52">
        <f>BO7</f>
        <v>108.58</v>
      </c>
      <c r="BP6" s="52">
        <f t="shared" si="3"/>
        <v>103.88</v>
      </c>
      <c r="BQ6" s="52">
        <f t="shared" si="3"/>
        <v>109.19</v>
      </c>
      <c r="BR6" s="52">
        <f t="shared" si="3"/>
        <v>105.24</v>
      </c>
      <c r="BS6" s="52">
        <f t="shared" si="3"/>
        <v>105.71</v>
      </c>
      <c r="BT6" s="52">
        <f t="shared" si="3"/>
        <v>105.06</v>
      </c>
      <c r="BU6" s="52">
        <f t="shared" si="3"/>
        <v>106.98</v>
      </c>
      <c r="BV6" s="50" t="str">
        <f>IF(BV7="-","【-】","【"&amp;SUBSTITUTE(TEXT(BV7,"#,##0.00"),"-","△")&amp;"】")</f>
        <v>【115.00】</v>
      </c>
      <c r="BW6" s="52">
        <f t="shared" si="3"/>
        <v>51.8</v>
      </c>
      <c r="BX6" s="52">
        <f>BX7</f>
        <v>56.88</v>
      </c>
      <c r="BY6" s="52">
        <f>BY7</f>
        <v>55.74</v>
      </c>
      <c r="BZ6" s="52">
        <f>BZ7</f>
        <v>54.09</v>
      </c>
      <c r="CA6" s="52">
        <f t="shared" si="3"/>
        <v>57.79</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36.22</v>
      </c>
      <c r="CI6" s="52">
        <f>CI7</f>
        <v>35.53</v>
      </c>
      <c r="CJ6" s="52">
        <f>CJ7</f>
        <v>34.82</v>
      </c>
      <c r="CK6" s="52">
        <f>CK7</f>
        <v>36.369999999999997</v>
      </c>
      <c r="CL6" s="52">
        <f t="shared" si="5"/>
        <v>36.57</v>
      </c>
      <c r="CM6" s="52">
        <f t="shared" si="5"/>
        <v>40.97</v>
      </c>
      <c r="CN6" s="52">
        <f t="shared" si="5"/>
        <v>40.69</v>
      </c>
      <c r="CO6" s="52">
        <f t="shared" si="5"/>
        <v>40.67</v>
      </c>
      <c r="CP6" s="52">
        <f t="shared" si="5"/>
        <v>40.89</v>
      </c>
      <c r="CQ6" s="52">
        <f t="shared" si="5"/>
        <v>41.59</v>
      </c>
      <c r="CR6" s="50" t="str">
        <f>IF(CR7="-","【-】","【"&amp;SUBSTITUTE(TEXT(CR7,"#,##0.00"),"-","△")&amp;"】")</f>
        <v>【55.21】</v>
      </c>
      <c r="CS6" s="52">
        <f t="shared" ref="CS6:DB6" si="6">CS7</f>
        <v>71.989999999999995</v>
      </c>
      <c r="CT6" s="52">
        <f>CT7</f>
        <v>71.989999999999995</v>
      </c>
      <c r="CU6" s="52">
        <f>CU7</f>
        <v>71.989999999999995</v>
      </c>
      <c r="CV6" s="52">
        <f>CV7</f>
        <v>72.63</v>
      </c>
      <c r="CW6" s="52">
        <f t="shared" si="6"/>
        <v>63.73</v>
      </c>
      <c r="CX6" s="52">
        <f t="shared" si="6"/>
        <v>63.26</v>
      </c>
      <c r="CY6" s="52">
        <f t="shared" si="6"/>
        <v>62.7</v>
      </c>
      <c r="CZ6" s="52">
        <f t="shared" si="6"/>
        <v>62.59</v>
      </c>
      <c r="DA6" s="52">
        <f t="shared" si="6"/>
        <v>61.76</v>
      </c>
      <c r="DB6" s="52">
        <f t="shared" si="6"/>
        <v>62.75</v>
      </c>
      <c r="DC6" s="50" t="str">
        <f>IF(DC7="-","【-】","【"&amp;SUBSTITUTE(TEXT(DC7,"#,##0.00"),"-","△")&amp;"】")</f>
        <v>【77.39】</v>
      </c>
      <c r="DD6" s="52">
        <f t="shared" ref="DD6:DM6" si="7">DD7</f>
        <v>46.53</v>
      </c>
      <c r="DE6" s="52">
        <f>DE7</f>
        <v>46.41</v>
      </c>
      <c r="DF6" s="52">
        <f>DF7</f>
        <v>45.77</v>
      </c>
      <c r="DG6" s="52">
        <f>DG7</f>
        <v>47.47</v>
      </c>
      <c r="DH6" s="52">
        <f t="shared" si="7"/>
        <v>48.22</v>
      </c>
      <c r="DI6" s="52">
        <f t="shared" si="7"/>
        <v>54.49</v>
      </c>
      <c r="DJ6" s="52">
        <f t="shared" si="7"/>
        <v>55.39</v>
      </c>
      <c r="DK6" s="52">
        <f t="shared" si="7"/>
        <v>55.25</v>
      </c>
      <c r="DL6" s="52">
        <f t="shared" si="7"/>
        <v>57.11</v>
      </c>
      <c r="DM6" s="52">
        <f t="shared" si="7"/>
        <v>57.57</v>
      </c>
      <c r="DN6" s="50" t="str">
        <f>IF(DN7="-","【-】","【"&amp;SUBSTITUTE(TEXT(DN7,"#,##0.00"),"-","△")&amp;"】")</f>
        <v>【59.23】</v>
      </c>
      <c r="DO6" s="52">
        <f t="shared" ref="DO6:DX6" si="8">DO7</f>
        <v>0</v>
      </c>
      <c r="DP6" s="52">
        <f>DP7</f>
        <v>0</v>
      </c>
      <c r="DQ6" s="52">
        <f>DQ7</f>
        <v>0</v>
      </c>
      <c r="DR6" s="52">
        <f>DR7</f>
        <v>0</v>
      </c>
      <c r="DS6" s="52">
        <f t="shared" si="8"/>
        <v>0</v>
      </c>
      <c r="DT6" s="52">
        <f t="shared" si="8"/>
        <v>42</v>
      </c>
      <c r="DU6" s="52">
        <f t="shared" si="8"/>
        <v>43.33</v>
      </c>
      <c r="DV6" s="52">
        <f t="shared" si="8"/>
        <v>44.05</v>
      </c>
      <c r="DW6" s="52">
        <f t="shared" si="8"/>
        <v>51.87</v>
      </c>
      <c r="DX6" s="52">
        <f t="shared" si="8"/>
        <v>52.33</v>
      </c>
      <c r="DY6" s="50" t="str">
        <f>IF(DY7="-","【-】","【"&amp;SUBSTITUTE(TEXT(DY7,"#,##0.00"),"-","△")&amp;"】")</f>
        <v>【47.77】</v>
      </c>
      <c r="DZ6" s="52">
        <f t="shared" ref="DZ6:EI6" si="9">DZ7</f>
        <v>4.8499999999999996</v>
      </c>
      <c r="EA6" s="52">
        <f>EA7</f>
        <v>3.18</v>
      </c>
      <c r="EB6" s="52">
        <f>EB7</f>
        <v>3.25</v>
      </c>
      <c r="EC6" s="52">
        <f>EC7</f>
        <v>0</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54498</v>
      </c>
      <c r="L7" s="54" t="s">
        <v>96</v>
      </c>
      <c r="M7" s="55">
        <v>2</v>
      </c>
      <c r="N7" s="55">
        <v>19928</v>
      </c>
      <c r="O7" s="56" t="s">
        <v>97</v>
      </c>
      <c r="P7" s="56">
        <v>48.8</v>
      </c>
      <c r="Q7" s="55">
        <v>18</v>
      </c>
      <c r="R7" s="55">
        <v>34731</v>
      </c>
      <c r="S7" s="54" t="s">
        <v>98</v>
      </c>
      <c r="T7" s="57">
        <v>117.6</v>
      </c>
      <c r="U7" s="57">
        <v>107.09</v>
      </c>
      <c r="V7" s="57">
        <v>108.57</v>
      </c>
      <c r="W7" s="57">
        <v>112.98</v>
      </c>
      <c r="X7" s="57">
        <v>108.01</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109.28</v>
      </c>
      <c r="AQ7" s="57">
        <v>115.76</v>
      </c>
      <c r="AR7" s="57">
        <v>127.93</v>
      </c>
      <c r="AS7" s="57">
        <v>84</v>
      </c>
      <c r="AT7" s="57">
        <v>160.69999999999999</v>
      </c>
      <c r="AU7" s="57">
        <v>605.5</v>
      </c>
      <c r="AV7" s="57">
        <v>551.42999999999995</v>
      </c>
      <c r="AW7" s="57">
        <v>687.99</v>
      </c>
      <c r="AX7" s="57">
        <v>655.75</v>
      </c>
      <c r="AY7" s="57">
        <v>578.19000000000005</v>
      </c>
      <c r="AZ7" s="57">
        <v>420.52</v>
      </c>
      <c r="BA7" s="57">
        <v>472.73</v>
      </c>
      <c r="BB7" s="57">
        <v>485.52</v>
      </c>
      <c r="BC7" s="57">
        <v>491.14</v>
      </c>
      <c r="BD7" s="57">
        <v>499.82</v>
      </c>
      <c r="BE7" s="57">
        <v>628.21</v>
      </c>
      <c r="BF7" s="57">
        <v>222.22</v>
      </c>
      <c r="BG7" s="57">
        <v>216.41</v>
      </c>
      <c r="BH7" s="57">
        <v>208.47</v>
      </c>
      <c r="BI7" s="57">
        <v>193.85</v>
      </c>
      <c r="BJ7" s="57">
        <v>204.31</v>
      </c>
      <c r="BK7" s="57">
        <v>238.81</v>
      </c>
      <c r="BL7" s="57">
        <v>113.33</v>
      </c>
      <c r="BM7" s="57">
        <v>102.94</v>
      </c>
      <c r="BN7" s="57">
        <v>104.78</v>
      </c>
      <c r="BO7" s="57">
        <v>108.58</v>
      </c>
      <c r="BP7" s="57">
        <v>103.88</v>
      </c>
      <c r="BQ7" s="57">
        <v>109.19</v>
      </c>
      <c r="BR7" s="57">
        <v>105.24</v>
      </c>
      <c r="BS7" s="57">
        <v>105.71</v>
      </c>
      <c r="BT7" s="57">
        <v>105.06</v>
      </c>
      <c r="BU7" s="57">
        <v>106.98</v>
      </c>
      <c r="BV7" s="57">
        <v>115</v>
      </c>
      <c r="BW7" s="57">
        <v>51.8</v>
      </c>
      <c r="BX7" s="57">
        <v>56.88</v>
      </c>
      <c r="BY7" s="57">
        <v>55.74</v>
      </c>
      <c r="BZ7" s="57">
        <v>54.09</v>
      </c>
      <c r="CA7" s="57">
        <v>57.79</v>
      </c>
      <c r="CB7" s="57">
        <v>25.13</v>
      </c>
      <c r="CC7" s="57">
        <v>26.03</v>
      </c>
      <c r="CD7" s="57">
        <v>25.98</v>
      </c>
      <c r="CE7" s="57">
        <v>26.84</v>
      </c>
      <c r="CF7" s="57">
        <v>26.08</v>
      </c>
      <c r="CG7" s="57">
        <v>18.600000000000001</v>
      </c>
      <c r="CH7" s="57">
        <v>36.22</v>
      </c>
      <c r="CI7" s="57">
        <v>35.53</v>
      </c>
      <c r="CJ7" s="57">
        <v>34.82</v>
      </c>
      <c r="CK7" s="57">
        <v>36.369999999999997</v>
      </c>
      <c r="CL7" s="57">
        <v>36.57</v>
      </c>
      <c r="CM7" s="57">
        <v>40.97</v>
      </c>
      <c r="CN7" s="57">
        <v>40.69</v>
      </c>
      <c r="CO7" s="57">
        <v>40.67</v>
      </c>
      <c r="CP7" s="57">
        <v>40.89</v>
      </c>
      <c r="CQ7" s="57">
        <v>41.59</v>
      </c>
      <c r="CR7" s="57">
        <v>55.21</v>
      </c>
      <c r="CS7" s="57">
        <v>71.989999999999995</v>
      </c>
      <c r="CT7" s="57">
        <v>71.989999999999995</v>
      </c>
      <c r="CU7" s="57">
        <v>71.989999999999995</v>
      </c>
      <c r="CV7" s="57">
        <v>72.63</v>
      </c>
      <c r="CW7" s="57">
        <v>63.73</v>
      </c>
      <c r="CX7" s="57">
        <v>63.26</v>
      </c>
      <c r="CY7" s="57">
        <v>62.7</v>
      </c>
      <c r="CZ7" s="57">
        <v>62.59</v>
      </c>
      <c r="DA7" s="57">
        <v>61.76</v>
      </c>
      <c r="DB7" s="57">
        <v>62.75</v>
      </c>
      <c r="DC7" s="57">
        <v>77.39</v>
      </c>
      <c r="DD7" s="57">
        <v>46.53</v>
      </c>
      <c r="DE7" s="57">
        <v>46.41</v>
      </c>
      <c r="DF7" s="57">
        <v>45.77</v>
      </c>
      <c r="DG7" s="57">
        <v>47.47</v>
      </c>
      <c r="DH7" s="57">
        <v>48.22</v>
      </c>
      <c r="DI7" s="57">
        <v>54.49</v>
      </c>
      <c r="DJ7" s="57">
        <v>55.39</v>
      </c>
      <c r="DK7" s="57">
        <v>55.25</v>
      </c>
      <c r="DL7" s="57">
        <v>57.11</v>
      </c>
      <c r="DM7" s="57">
        <v>57.57</v>
      </c>
      <c r="DN7" s="57">
        <v>59.23</v>
      </c>
      <c r="DO7" s="57">
        <v>0</v>
      </c>
      <c r="DP7" s="57">
        <v>0</v>
      </c>
      <c r="DQ7" s="57">
        <v>0</v>
      </c>
      <c r="DR7" s="57">
        <v>0</v>
      </c>
      <c r="DS7" s="57">
        <v>0</v>
      </c>
      <c r="DT7" s="57">
        <v>42</v>
      </c>
      <c r="DU7" s="57">
        <v>43.33</v>
      </c>
      <c r="DV7" s="57">
        <v>44.05</v>
      </c>
      <c r="DW7" s="57">
        <v>51.87</v>
      </c>
      <c r="DX7" s="57">
        <v>52.33</v>
      </c>
      <c r="DY7" s="57">
        <v>47.77</v>
      </c>
      <c r="DZ7" s="57">
        <v>4.8499999999999996</v>
      </c>
      <c r="EA7" s="57">
        <v>3.18</v>
      </c>
      <c r="EB7" s="57">
        <v>3.25</v>
      </c>
      <c r="EC7" s="57">
        <v>0</v>
      </c>
      <c r="ED7" s="57">
        <v>0</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117.6</v>
      </c>
      <c r="V11" s="65">
        <f>IF(U6="-",NA(),U6)</f>
        <v>107.09</v>
      </c>
      <c r="W11" s="65">
        <f>IF(V6="-",NA(),V6)</f>
        <v>108.57</v>
      </c>
      <c r="X11" s="65">
        <f>IF(W6="-",NA(),W6)</f>
        <v>112.98</v>
      </c>
      <c r="Y11" s="65">
        <f>IF(X6="-",NA(),X6)</f>
        <v>108.01</v>
      </c>
      <c r="AE11" s="64" t="s">
        <v>23</v>
      </c>
      <c r="AF11" s="65">
        <f>IF(AE6="-",NA(),AE6)</f>
        <v>0</v>
      </c>
      <c r="AG11" s="65">
        <f>IF(AF6="-",NA(),AF6)</f>
        <v>0</v>
      </c>
      <c r="AH11" s="65">
        <f>IF(AG6="-",NA(),AG6)</f>
        <v>0</v>
      </c>
      <c r="AI11" s="65">
        <f>IF(AH6="-",NA(),AH6)</f>
        <v>0</v>
      </c>
      <c r="AJ11" s="65">
        <f>IF(AI6="-",NA(),AI6)</f>
        <v>0</v>
      </c>
      <c r="AP11" s="64" t="s">
        <v>23</v>
      </c>
      <c r="AQ11" s="65">
        <f>IF(AP6="-",NA(),AP6)</f>
        <v>109.28</v>
      </c>
      <c r="AR11" s="65">
        <f>IF(AQ6="-",NA(),AQ6)</f>
        <v>115.76</v>
      </c>
      <c r="AS11" s="65">
        <f>IF(AR6="-",NA(),AR6)</f>
        <v>127.93</v>
      </c>
      <c r="AT11" s="65">
        <f>IF(AS6="-",NA(),AS6)</f>
        <v>84</v>
      </c>
      <c r="AU11" s="65">
        <f>IF(AT6="-",NA(),AT6)</f>
        <v>160.69999999999999</v>
      </c>
      <c r="BA11" s="64" t="s">
        <v>23</v>
      </c>
      <c r="BB11" s="65">
        <f>IF(BA6="-",NA(),BA6)</f>
        <v>472.73</v>
      </c>
      <c r="BC11" s="65">
        <f>IF(BB6="-",NA(),BB6)</f>
        <v>485.52</v>
      </c>
      <c r="BD11" s="65">
        <f>IF(BC6="-",NA(),BC6)</f>
        <v>491.14</v>
      </c>
      <c r="BE11" s="65">
        <f>IF(BD6="-",NA(),BD6)</f>
        <v>499.82</v>
      </c>
      <c r="BF11" s="65">
        <f>IF(BE6="-",NA(),BE6)</f>
        <v>628.21</v>
      </c>
      <c r="BL11" s="64" t="s">
        <v>23</v>
      </c>
      <c r="BM11" s="65">
        <f>IF(BL6="-",NA(),BL6)</f>
        <v>113.33</v>
      </c>
      <c r="BN11" s="65">
        <f>IF(BM6="-",NA(),BM6)</f>
        <v>102.94</v>
      </c>
      <c r="BO11" s="65">
        <f>IF(BN6="-",NA(),BN6)</f>
        <v>104.78</v>
      </c>
      <c r="BP11" s="65">
        <f>IF(BO6="-",NA(),BO6)</f>
        <v>108.58</v>
      </c>
      <c r="BQ11" s="65">
        <f>IF(BP6="-",NA(),BP6)</f>
        <v>103.88</v>
      </c>
      <c r="BW11" s="64" t="s">
        <v>23</v>
      </c>
      <c r="BX11" s="65">
        <f>IF(BW6="-",NA(),BW6)</f>
        <v>51.8</v>
      </c>
      <c r="BY11" s="65">
        <f>IF(BX6="-",NA(),BX6)</f>
        <v>56.88</v>
      </c>
      <c r="BZ11" s="65">
        <f>IF(BY6="-",NA(),BY6)</f>
        <v>55.74</v>
      </c>
      <c r="CA11" s="65">
        <f>IF(BZ6="-",NA(),BZ6)</f>
        <v>54.09</v>
      </c>
      <c r="CB11" s="65">
        <f>IF(CA6="-",NA(),CA6)</f>
        <v>57.79</v>
      </c>
      <c r="CH11" s="64" t="s">
        <v>23</v>
      </c>
      <c r="CI11" s="65">
        <f>IF(CH6="-",NA(),CH6)</f>
        <v>36.22</v>
      </c>
      <c r="CJ11" s="65">
        <f>IF(CI6="-",NA(),CI6)</f>
        <v>35.53</v>
      </c>
      <c r="CK11" s="65">
        <f>IF(CJ6="-",NA(),CJ6)</f>
        <v>34.82</v>
      </c>
      <c r="CL11" s="65">
        <f>IF(CK6="-",NA(),CK6)</f>
        <v>36.369999999999997</v>
      </c>
      <c r="CM11" s="65">
        <f>IF(CL6="-",NA(),CL6)</f>
        <v>36.57</v>
      </c>
      <c r="CS11" s="64" t="s">
        <v>23</v>
      </c>
      <c r="CT11" s="65">
        <f>IF(CS6="-",NA(),CS6)</f>
        <v>71.989999999999995</v>
      </c>
      <c r="CU11" s="65">
        <f>IF(CT6="-",NA(),CT6)</f>
        <v>71.989999999999995</v>
      </c>
      <c r="CV11" s="65">
        <f>IF(CU6="-",NA(),CU6)</f>
        <v>71.989999999999995</v>
      </c>
      <c r="CW11" s="65">
        <f>IF(CV6="-",NA(),CV6)</f>
        <v>72.63</v>
      </c>
      <c r="CX11" s="65">
        <f>IF(CW6="-",NA(),CW6)</f>
        <v>63.73</v>
      </c>
      <c r="DD11" s="64" t="s">
        <v>23</v>
      </c>
      <c r="DE11" s="65">
        <f>IF(DD6="-",NA(),DD6)</f>
        <v>46.53</v>
      </c>
      <c r="DF11" s="65">
        <f>IF(DE6="-",NA(),DE6)</f>
        <v>46.41</v>
      </c>
      <c r="DG11" s="65">
        <f>IF(DF6="-",NA(),DF6)</f>
        <v>45.77</v>
      </c>
      <c r="DH11" s="65">
        <f>IF(DG6="-",NA(),DG6)</f>
        <v>47.47</v>
      </c>
      <c r="DI11" s="65">
        <f>IF(DH6="-",NA(),DH6)</f>
        <v>48.22</v>
      </c>
      <c r="DO11" s="64" t="s">
        <v>23</v>
      </c>
      <c r="DP11" s="65">
        <f>IF(DO6="-",NA(),DO6)</f>
        <v>0</v>
      </c>
      <c r="DQ11" s="65">
        <f>IF(DP6="-",NA(),DP6)</f>
        <v>0</v>
      </c>
      <c r="DR11" s="65">
        <f>IF(DQ6="-",NA(),DQ6)</f>
        <v>0</v>
      </c>
      <c r="DS11" s="65">
        <f>IF(DR6="-",NA(),DR6)</f>
        <v>0</v>
      </c>
      <c r="DT11" s="65">
        <f>IF(DS6="-",NA(),DS6)</f>
        <v>0</v>
      </c>
      <c r="DZ11" s="64" t="s">
        <v>23</v>
      </c>
      <c r="EA11" s="65">
        <f>IF(DZ6="-",NA(),DZ6)</f>
        <v>4.8499999999999996</v>
      </c>
      <c r="EB11" s="65">
        <f>IF(EA6="-",NA(),EA6)</f>
        <v>3.18</v>
      </c>
      <c r="EC11" s="65">
        <f>IF(EB6="-",NA(),EB6)</f>
        <v>3.25</v>
      </c>
      <c r="ED11" s="65">
        <f>IF(EC6="-",NA(),EC6)</f>
        <v>0</v>
      </c>
      <c r="EE11" s="65">
        <f>IF(ED6="-",NA(),ED6)</f>
        <v>0</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GS19060047</cp:lastModifiedBy>
  <cp:lastPrinted>2021-01-22T07:48:44Z</cp:lastPrinted>
  <dcterms:created xsi:type="dcterms:W3CDTF">2020-12-04T03:41:14Z</dcterms:created>
  <dcterms:modified xsi:type="dcterms:W3CDTF">2021-01-22T08:17:36Z</dcterms:modified>
  <cp:category/>
</cp:coreProperties>
</file>