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D-061202\share\下水環境HDD（R2.9.11～）\2000_下水管理担当\2700_流域下水道\2715_経営戦略関係　公営企業会計取組状況調査等\☆総務省【H27～経営比較分析表関係】\H31（R01)の経営比較分析（R02報告）\下水道事業【経営比較分析表】2019_030007_47_1718\"/>
    </mc:Choice>
  </mc:AlternateContent>
  <workbookProtection workbookAlgorithmName="SHA-512" workbookHashValue="QW/gANnplCMPZXBwPsUI5B23V0kXFs5n7uiZyrnLPLzT347CUWc3NHfZraMbhpwt3L3ncz6SA/VMyZJi+aZNtQ==" workbookSaltValue="d6MCqPhRjqfPSzozKzsKD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<sst xmlns="http://schemas.openxmlformats.org/spreadsheetml/2006/main" count="236" uniqueCount="120">
  <si>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</si>
  <si>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</si>
  <si>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</si>
  <si>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</si>
  <si>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</si>
  <si>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</si>
  <si>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</si>
  <si>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</si>
  <si>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</si>
  <si>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</si>
  <si>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</si>
  <si>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</si>
  <si>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</si>
  <si>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</si>
  <si>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</si>
  <si>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</si>
  <si>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</si>
  <si>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</si>
  <si>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</si>
  <si>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</si>
  <si>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</si>
  <si>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</si>
  <si>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</si>
  <si>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</si>
  <si>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</si>
  <si>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</si>
  <si>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</si>
  <si>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</si>
  <si>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</si>
  <si>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</si>
  <si>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</si>
  <si>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</si>
  <si>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</si>
  <si>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</si>
  <si>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</si>
  <si>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</si>
  <si>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</si>
  <si>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</si>
  <si>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</si>
  <si>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</si>
  <si>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</si>
  <si>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</si>
  <si>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</si>
  <si>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</si>
  <si>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</si>
  <si>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</si>
  <si>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</si>
  <si>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</si>
  <si>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</si>
  <si>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</si>
  <si>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</si>
  <si>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</si>
  <si>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</si>
  <si>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</si>
  <si>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</si>
  <si>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</si>
  <si>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</si>
  <si>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</si>
  <si>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</si>
  <si>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</si>
  <si>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</si>
  <si>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</si>
  <si>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</si>
  <si>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</si>
  <si>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</si>
  <si>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</si>
  <si>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</si>
  <si>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</si>
  <si>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</si>
  <si>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</si>
  <si>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</si>
  <si>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</si>
  <si>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</si>
  <si>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</si>
  <si>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</si>
  <si>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</si>
  <si>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</si>
  <si>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</si>
  <si>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</si>
  <si>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</si>
  <si>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</si>
  <si>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</si>
  <si>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</si>
  <si>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</si>
  <si>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</si>
  <si>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</si>
  <si>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</si>
  <si>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</si>
  <si>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</si>
  <si>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</si>
  <si>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</si>
  <si>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</si>
  <si>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</si>
  <si>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</si>
  <si>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</si>
  <si>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</si>
  <si>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</si>
  <si>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</si>
  <si>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</si>
  <si>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</si>
  <si>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</si>
  <si>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</si>
  <si>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</si>
  <si>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</si>
  <si>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</si>
  <si>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</si>
  <si>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</si>
  <si>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</si>
  <si>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</si>
  <si>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</si>
  <si>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</si>
  <si>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</si>
  <si>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</si>
  <si>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</si>
  <si>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</si>
  <si>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</si>
  <si>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</si>
  <si>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流域下水道の管渠は、昭和50年代から建設が進められており、施設延長ベースで平成14年度がピーク（約38km）となっています。
　建設後の経過年数に着目すると、平成31年度（令和元年度）現在で、建設後50年以上経過した管渠はありませんが、2045年頃にはその割合が約38％に上昇することが見込まれます。
　下水道施設については、従前より定期点検結果に基づく「岩手県流域下水道長寿命化計画（個別施設計画）」を策定し、計画的な維持管理、長寿命化に取り組んできました。今後、ストックマネジメント計画を順次策定し、予防保全型維持管理の取り組みを推進するとともに、随時計画の見直しを行い実態に即した計画としていきます。</t>
    <rPh sb="84" eb="86">
      <t>ネンド</t>
    </rPh>
    <rPh sb="87" eb="89">
      <t>レイワ</t>
    </rPh>
    <rPh sb="89" eb="90">
      <t>ガン</t>
    </rPh>
    <rPh sb="90" eb="92">
      <t>ネンド</t>
    </rPh>
    <phoneticPr fontId="4"/>
  </si>
  <si>
    <t xml:space="preserve"> 「収益的収支比率」は、前年度比で処理水量が減少し維持管理負担金は減少したものの、施設設備の経費と地方債償還金がさらに減少したことにより比率が上昇しました。なお、収益的収支比率は継続して100％を下回っていますが、これは総収益に地方債償還金の財源、一般会計からの基準内繰入金等が含まれていないためであり、これらを考慮すれば適切な運営を行っていると考えています。
　「企業債残高対事業規模比率」は、類似団体と比較すると平均を下回っており、経年比較では横ばいから減少傾向となっており、今後も計画的な償還により、比率は減少していくと見込んでいます。
　「汚水処理原価」は、経年比較では流入下水量の実績や施設設備の保守点検周期などにより維持管理費に変動があることから年度間で増減が生じています。
　「施設利用率」は、類似団体と比較すると、平成25年度から平均を上回っていましたが、平成３０年度からは平均を下回っています。流域関連市町の事業進捗などにより水洗化率が上昇傾向となっていることや、将来の流入下水量を予測しながら運転管理上必要最小限の施設能力を確保しつつ、将来において処理能力が不足することのないよう段階的な施設整備を行い施設利用率の向上に努めていきます。
　「水洗化率」は、類似団体と比較すると平均を下回っていますが、経年比較では流域関連市町の事業進捗などにより上昇傾向となっており、今後も接続率の向上に努めていきます。</t>
    <rPh sb="25" eb="27">
      <t>イジ</t>
    </rPh>
    <rPh sb="27" eb="29">
      <t>カンリ</t>
    </rPh>
    <rPh sb="29" eb="32">
      <t>フタンキン</t>
    </rPh>
    <rPh sb="33" eb="35">
      <t>ゲンショウ</t>
    </rPh>
    <phoneticPr fontId="4"/>
  </si>
  <si>
    <t xml:space="preserve"> 将来の流入下水量を予測しながら運転管理上必要最小限の施設能力を確保しつつ、将来において処理能力が不足することのない段階的な整備を行うとともに、施設統合など広域化・共同化に取り組み、今後も適切な施設規模となるよう努めていきます。
　併せて、汚泥処理工程で発生する消化ガスの売却などによる新たな歳入の確保のほか、施設設備の適時適切な修繕、更新等による歳出の削減に努めていきます。
　また、持続的かつ安定的なサービスを提供するとともに、経営や資産等に関する情報の的確な把握と提供のため、令和２年度から地方公営企業法の財務規定等を適用したところです。</t>
    <rPh sb="241" eb="243">
      <t>レイワ</t>
    </rPh>
    <rPh sb="244" eb="246">
      <t>ネンド</t>
    </rPh>
    <rPh sb="256" eb="258">
      <t>ザイム</t>
    </rPh>
    <rPh sb="258" eb="260">
      <t>キテイ</t>
    </rPh>
    <rPh sb="260" eb="261">
      <t>トウ</t>
    </rPh>
    <rPh sb="262" eb="264">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</si>
</sst>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A-46D9-A571-F91CA27B4A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3D4A-46D9-A571-F91CA27B4A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66.680000000000007</c:v>
                </c:pt>
                <c:pt idx="1">
                  <c:v>66.739999999999995</c:v>
                </c:pt>
                <c:pt idx="2">
                  <c:v>68.95</c:v>
                </c:pt>
                <c:pt idx="3">
                  <c:v>65.52</c:v>
                </c:pt>
                <c:pt idx="4">
                  <c:v>62.78</c:v>
                </c:pt>
              </c:numCache>
            </c:numRef>
          </c:val>
          <c:extLst>
            <c:ext xmlns:c16="http://schemas.microsoft.com/office/drawing/2014/chart" uri="{C3380CC4-5D6E-409C-BE32-E72D297353CC}">
              <c16:uniqueId val="{00000000-102F-4D60-B9F4-BB5865F59EC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102F-4D60-B9F4-BB5865F59EC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90.9</c:v>
                </c:pt>
                <c:pt idx="1">
                  <c:v>91.61</c:v>
                </c:pt>
                <c:pt idx="2">
                  <c:v>92.04</c:v>
                </c:pt>
                <c:pt idx="3">
                  <c:v>92.5</c:v>
                </c:pt>
                <c:pt idx="4">
                  <c:v>92.88</c:v>
                </c:pt>
              </c:numCache>
            </c:numRef>
          </c:val>
          <c:extLst>
            <c:ext xmlns:c16="http://schemas.microsoft.com/office/drawing/2014/chart" uri="{C3380CC4-5D6E-409C-BE32-E72D297353CC}">
              <c16:uniqueId val="{00000000-5EF5-4652-BBFA-7856B1A2CB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5EF5-4652-BBFA-7856B1A2CB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81.98</c:v>
                </c:pt>
                <c:pt idx="1">
                  <c:v>91.92</c:v>
                </c:pt>
                <c:pt idx="2">
                  <c:v>84.64</c:v>
                </c:pt>
                <c:pt idx="3">
                  <c:v>88.89</c:v>
                </c:pt>
                <c:pt idx="4">
                  <c:v>91.42</c:v>
                </c:pt>
              </c:numCache>
            </c:numRef>
          </c:val>
          <c:extLst>
            <c:ext xmlns:c16="http://schemas.microsoft.com/office/drawing/2014/chart" uri="{C3380CC4-5D6E-409C-BE32-E72D297353CC}">
              <c16:uniqueId val="{00000000-0724-4D9B-B830-2C3D7D3F76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4-4D9B-B830-2C3D7D3F76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E5-4751-9C09-51305B3102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E5-4751-9C09-51305B3102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1A-4ED1-A364-D1F4CB920A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1A-4ED1-A364-D1F4CB920A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F-449C-89E0-DF0B77DF12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F-449C-89E0-DF0B77DF12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E-4413-98EA-693C7075CD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E-4413-98EA-693C7075CD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169.24</c:v>
                </c:pt>
                <c:pt idx="1">
                  <c:v>149.4</c:v>
                </c:pt>
                <c:pt idx="2">
                  <c:v>137.18</c:v>
                </c:pt>
                <c:pt idx="3">
                  <c:v>137.65</c:v>
                </c:pt>
                <c:pt idx="4">
                  <c:v>133.18</c:v>
                </c:pt>
              </c:numCache>
            </c:numRef>
          </c:val>
          <c:extLst>
            <c:ext xmlns:c16="http://schemas.microsoft.com/office/drawing/2014/chart" uri="{C3380CC4-5D6E-409C-BE32-E72D297353CC}">
              <c16:uniqueId val="{00000000-D5FF-4F72-BF43-9327014281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D5FF-4F72-BF43-9327014281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6-4836-9F27-61385962F0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BE6-4836-9F27-61385962F0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63.02</c:v>
                </c:pt>
                <c:pt idx="1">
                  <c:v>57.21</c:v>
                </c:pt>
                <c:pt idx="2">
                  <c:v>62.56</c:v>
                </c:pt>
                <c:pt idx="3">
                  <c:v>64.88</c:v>
                </c:pt>
                <c:pt idx="4">
                  <c:v>61.56</c:v>
                </c:pt>
              </c:numCache>
            </c:numRef>
          </c:val>
          <c:extLst>
            <c:ext xmlns:c16="http://schemas.microsoft.com/office/drawing/2014/chart" uri="{C3380CC4-5D6E-409C-BE32-E72D297353CC}">
              <c16:uniqueId val="{00000000-5736-4BA8-84B1-24C77DC3406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5736-4BA8-84B1-24C77DC3406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1235517</v>
      </c>
      <c r="AM8" s="51"/>
      <c r="AN8" s="51"/>
      <c r="AO8" s="51"/>
      <c r="AP8" s="51"/>
      <c r="AQ8" s="51"/>
      <c r="AR8" s="51"/>
      <c r="AS8" s="51"/>
      <c r="AT8" s="46">
        <f>データ!T6</f>
        <v>15275.01</v>
      </c>
      <c r="AU8" s="46"/>
      <c r="AV8" s="46"/>
      <c r="AW8" s="46"/>
      <c r="AX8" s="46"/>
      <c r="AY8" s="46"/>
      <c r="AZ8" s="46"/>
      <c r="BA8" s="46"/>
      <c r="BB8" s="46">
        <f>データ!U6</f>
        <v>80.88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65.239999999999995</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538661</v>
      </c>
      <c r="AM10" s="51"/>
      <c r="AN10" s="51"/>
      <c r="AO10" s="51"/>
      <c r="AP10" s="51"/>
      <c r="AQ10" s="51"/>
      <c r="AR10" s="51"/>
      <c r="AS10" s="51"/>
      <c r="AT10" s="46">
        <f>データ!W6</f>
        <v>152.47</v>
      </c>
      <c r="AU10" s="46"/>
      <c r="AV10" s="46"/>
      <c r="AW10" s="46"/>
      <c r="AX10" s="46"/>
      <c r="AY10" s="46"/>
      <c r="AZ10" s="46"/>
      <c r="BA10" s="46"/>
      <c r="BB10" s="46">
        <f>データ!X6</f>
        <v>3532.9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44</v>
      </c>
      <c r="N86" s="26" t="s">
        <v>44</v>
      </c>
      <c r="O86" s="26" t="str">
        <f>データ!EO6</f>
        <v>【0.09】</v>
      </c>
    </row>
  </sheetData>
  <sheetProtection algorithmName="SHA-512" hashValue="J26YrKw6nSi1/5xj5AvkhPeZG6oZn6VxWWpjzDpOx3PGOs8RUhX0d5m8uF1ggP/I/mt2g+eIJbUXfauxvyN97Q==" saltValue="u8Y5veoxmy4FhNi+KTXA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30007</v>
      </c>
      <c r="D6" s="33">
        <f t="shared" si="3"/>
        <v>47</v>
      </c>
      <c r="E6" s="33">
        <f t="shared" si="3"/>
        <v>17</v>
      </c>
      <c r="F6" s="33">
        <f t="shared" si="3"/>
        <v>3</v>
      </c>
      <c r="G6" s="33">
        <f t="shared" si="3"/>
        <v>0</v>
      </c>
      <c r="H6" s="33" t="str">
        <f t="shared" si="3"/>
        <v>岩手県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65.239999999999995</v>
      </c>
      <c r="Q6" s="34">
        <f t="shared" si="3"/>
        <v>100</v>
      </c>
      <c r="R6" s="34">
        <f t="shared" si="3"/>
        <v>0</v>
      </c>
      <c r="S6" s="34">
        <f t="shared" si="3"/>
        <v>1235517</v>
      </c>
      <c r="T6" s="34">
        <f t="shared" si="3"/>
        <v>15275.01</v>
      </c>
      <c r="U6" s="34">
        <f t="shared" si="3"/>
        <v>80.88</v>
      </c>
      <c r="V6" s="34">
        <f t="shared" si="3"/>
        <v>538661</v>
      </c>
      <c r="W6" s="34">
        <f t="shared" si="3"/>
        <v>152.47</v>
      </c>
      <c r="X6" s="34">
        <f t="shared" si="3"/>
        <v>3532.9</v>
      </c>
      <c r="Y6" s="35">
        <f>IF(Y7="",NA(),Y7)</f>
        <v>81.98</v>
      </c>
      <c r="Z6" s="35">
        <f t="shared" ref="Z6:AH6" si="4">IF(Z7="",NA(),Z7)</f>
        <v>91.92</v>
      </c>
      <c r="AA6" s="35">
        <f t="shared" si="4"/>
        <v>84.64</v>
      </c>
      <c r="AB6" s="35">
        <f t="shared" si="4"/>
        <v>88.89</v>
      </c>
      <c r="AC6" s="35">
        <f t="shared" si="4"/>
        <v>91.42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169.24</v>
      </c>
      <c r="BG6" s="35">
        <f t="shared" ref="BG6:BO6" si="7">IF(BG7="",NA(),BG7)</f>
        <v>149.4</v>
      </c>
      <c r="BH6" s="35">
        <f t="shared" si="7"/>
        <v>137.18</v>
      </c>
      <c r="BI6" s="35">
        <f t="shared" si="7"/>
        <v>137.65</v>
      </c>
      <c r="BJ6" s="35">
        <f t="shared" si="7"/>
        <v>133.18</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63.02</v>
      </c>
      <c r="CC6" s="35">
        <f t="shared" ref="CC6:CK6" si="9">IF(CC7="",NA(),CC7)</f>
        <v>57.21</v>
      </c>
      <c r="CD6" s="35">
        <f t="shared" si="9"/>
        <v>62.56</v>
      </c>
      <c r="CE6" s="35">
        <f t="shared" si="9"/>
        <v>64.88</v>
      </c>
      <c r="CF6" s="35">
        <f t="shared" si="9"/>
        <v>61.56</v>
      </c>
      <c r="CG6" s="35">
        <f t="shared" si="9"/>
        <v>60.18</v>
      </c>
      <c r="CH6" s="35">
        <f t="shared" si="9"/>
        <v>58.19</v>
      </c>
      <c r="CI6" s="35">
        <f t="shared" si="9"/>
        <v>56.65</v>
      </c>
      <c r="CJ6" s="35">
        <f t="shared" si="9"/>
        <v>55.61</v>
      </c>
      <c r="CK6" s="35">
        <f t="shared" si="9"/>
        <v>50.64</v>
      </c>
      <c r="CL6" s="34" t="str">
        <f>IF(CL7="","",IF(CL7="-","【-】","【"&amp;SUBSTITUTE(TEXT(CL7,"#,##0.00"),"-","△")&amp;"】"))</f>
        <v>【51.39】</v>
      </c>
      <c r="CM6" s="35">
        <f>IF(CM7="",NA(),CM7)</f>
        <v>66.680000000000007</v>
      </c>
      <c r="CN6" s="35">
        <f t="shared" ref="CN6:CV6" si="10">IF(CN7="",NA(),CN7)</f>
        <v>66.739999999999995</v>
      </c>
      <c r="CO6" s="35">
        <f t="shared" si="10"/>
        <v>68.95</v>
      </c>
      <c r="CP6" s="35">
        <f t="shared" si="10"/>
        <v>65.52</v>
      </c>
      <c r="CQ6" s="35">
        <f t="shared" si="10"/>
        <v>62.78</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90.9</v>
      </c>
      <c r="CY6" s="35">
        <f t="shared" ref="CY6:DG6" si="11">IF(CY7="",NA(),CY7)</f>
        <v>91.61</v>
      </c>
      <c r="CZ6" s="35">
        <f t="shared" si="11"/>
        <v>92.04</v>
      </c>
      <c r="DA6" s="35">
        <f t="shared" si="11"/>
        <v>92.5</v>
      </c>
      <c r="DB6" s="35">
        <f t="shared" si="11"/>
        <v>92.88</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30007</v>
      </c>
      <c r="D7" s="37">
        <v>47</v>
      </c>
      <c r="E7" s="37">
        <v>17</v>
      </c>
      <c r="F7" s="37">
        <v>3</v>
      </c>
      <c r="G7" s="37">
        <v>0</v>
      </c>
      <c r="H7" s="37" t="s">
        <v>98</v>
      </c>
      <c r="I7" s="37" t="s">
        <v>99</v>
      </c>
      <c r="J7" s="37" t="s">
        <v>100</v>
      </c>
      <c r="K7" s="37" t="s">
        <v>101</v>
      </c>
      <c r="L7" s="37" t="s">
        <v>102</v>
      </c>
      <c r="M7" s="37" t="s">
        <v>103</v>
      </c>
      <c r="N7" s="38" t="s">
        <v>104</v>
      </c>
      <c r="O7" s="38" t="s">
        <v>105</v>
      </c>
      <c r="P7" s="38">
        <v>65.239999999999995</v>
      </c>
      <c r="Q7" s="38">
        <v>100</v>
      </c>
      <c r="R7" s="38">
        <v>0</v>
      </c>
      <c r="S7" s="38">
        <v>1235517</v>
      </c>
      <c r="T7" s="38">
        <v>15275.01</v>
      </c>
      <c r="U7" s="38">
        <v>80.88</v>
      </c>
      <c r="V7" s="38">
        <v>538661</v>
      </c>
      <c r="W7" s="38">
        <v>152.47</v>
      </c>
      <c r="X7" s="38">
        <v>3532.9</v>
      </c>
      <c r="Y7" s="38">
        <v>81.98</v>
      </c>
      <c r="Z7" s="38">
        <v>91.92</v>
      </c>
      <c r="AA7" s="38">
        <v>84.64</v>
      </c>
      <c r="AB7" s="38">
        <v>88.89</v>
      </c>
      <c r="AC7" s="38">
        <v>91.42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169.24</v>
      </c>
      <c r="BG7" s="38">
        <v>149.4</v>
      </c>
      <c r="BH7" s="38">
        <v>137.18</v>
      </c>
      <c r="BI7" s="38">
        <v>137.65</v>
      </c>
      <c r="BJ7" s="38">
        <v>133.18</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63.02</v>
      </c>
      <c r="CC7" s="38">
        <v>57.21</v>
      </c>
      <c r="CD7" s="38">
        <v>62.56</v>
      </c>
      <c r="CE7" s="38">
        <v>64.88</v>
      </c>
      <c r="CF7" s="38">
        <v>61.56</v>
      </c>
      <c r="CG7" s="38">
        <v>60.18</v>
      </c>
      <c r="CH7" s="38">
        <v>58.19</v>
      </c>
      <c r="CI7" s="38">
        <v>56.65</v>
      </c>
      <c r="CJ7" s="38">
        <v>55.61</v>
      </c>
      <c r="CK7" s="38">
        <v>50.64</v>
      </c>
      <c r="CL7" s="38">
        <v>51.39</v>
      </c>
      <c r="CM7" s="38">
        <v>66.680000000000007</v>
      </c>
      <c r="CN7" s="38">
        <v>66.739999999999995</v>
      </c>
      <c r="CO7" s="38">
        <v>68.95</v>
      </c>
      <c r="CP7" s="38">
        <v>65.52</v>
      </c>
      <c r="CQ7" s="38">
        <v>62.78</v>
      </c>
      <c r="CR7" s="38">
        <v>66.02</v>
      </c>
      <c r="CS7" s="38">
        <v>65.900000000000006</v>
      </c>
      <c r="CT7" s="38">
        <v>65.33</v>
      </c>
      <c r="CU7" s="38">
        <v>66.11</v>
      </c>
      <c r="CV7" s="38">
        <v>67.209999999999994</v>
      </c>
      <c r="CW7" s="38">
        <v>66.94</v>
      </c>
      <c r="CX7" s="38">
        <v>90.9</v>
      </c>
      <c r="CY7" s="38">
        <v>91.61</v>
      </c>
      <c r="CZ7" s="38">
        <v>92.04</v>
      </c>
      <c r="DA7" s="38">
        <v>92.5</v>
      </c>
      <c r="DB7" s="38">
        <v>92.88</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2021-01-28T04:41:00Z</cp:lastPrinted>
  <dcterms:created xsi:type="dcterms:W3CDTF">2020-12-04T02:50:39Z</dcterms:created>
  <dcterms:modified xsi:type="dcterms:W3CDTF">2021-01-29T00:04:29Z</dcterms:modified>
  <cp:category/>
</cp:coreProperties>
</file>