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19090003\Desktop\業務フォル\01決算関係\経営比較分析表の策定・公表\R02\02 回答\病院【経営比較分析表】2019_030007_46_060\"/>
    </mc:Choice>
  </mc:AlternateContent>
  <workbookProtection workbookAlgorithmName="SHA-512" workbookHashValue="TI2S6quNLopQTAmlGXl7B94u4YTGssFiXNlksEqaC8aGK0c6nQr+nBjJJmEFxbC8BgXb7kT0dr6Tul4oknFLLw==" workbookSaltValue="dg1ih3YWxQSLiPf+8cAeE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HM78" i="4"/>
  <c r="FL32" i="4"/>
  <c r="MN32" i="4"/>
  <c r="FL54" i="4"/>
  <c r="CS78" i="4"/>
  <c r="BX54" i="4"/>
  <c r="BX32" i="4"/>
  <c r="C11" i="5"/>
  <c r="D11" i="5"/>
  <c r="E11" i="5"/>
  <c r="B11" i="5"/>
  <c r="KC78" i="4" l="1"/>
  <c r="FH78" i="4"/>
  <c r="DS54" i="4"/>
  <c r="DS32" i="4"/>
  <c r="AE54" i="4"/>
  <c r="AN78" i="4"/>
  <c r="AE32" i="4"/>
  <c r="HG54" i="4"/>
  <c r="HG32" i="4"/>
  <c r="KU54" i="4"/>
  <c r="KU32" i="4"/>
  <c r="JJ78" i="4"/>
  <c r="GR54" i="4"/>
  <c r="GR32" i="4"/>
  <c r="DD54" i="4"/>
  <c r="EO78" i="4"/>
  <c r="DD32" i="4"/>
  <c r="U78" i="4"/>
  <c r="P54" i="4"/>
  <c r="P32" i="4"/>
  <c r="KF54" i="4"/>
  <c r="KF32" i="4"/>
  <c r="BI54" i="4"/>
  <c r="LY54" i="4"/>
  <c r="LY32" i="4"/>
  <c r="BZ78" i="4"/>
  <c r="LO78" i="4"/>
  <c r="IK54" i="4"/>
  <c r="IK32" i="4"/>
  <c r="GT78" i="4"/>
  <c r="EW54" i="4"/>
  <c r="EW32" i="4"/>
  <c r="BI32" i="4"/>
  <c r="EH32" i="4"/>
  <c r="BG78" i="4"/>
  <c r="AT54" i="4"/>
  <c r="AT32" i="4"/>
  <c r="LJ54" i="4"/>
  <c r="LJ32" i="4"/>
  <c r="EH54" i="4"/>
  <c r="KV78" i="4"/>
  <c r="HV54" i="4"/>
  <c r="HV32" i="4"/>
  <c r="GA78" i="4"/>
</calcChain>
</file>

<file path=xl/sharedStrings.xml><?xml version="1.0" encoding="utf-8"?>
<sst xmlns="http://schemas.openxmlformats.org/spreadsheetml/2006/main" count="323" uniqueCount="216">
  <si>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</si>
  <si>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</si>
  <si>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</si>
  <si>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</si>
  <si>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</si>
  <si>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</si>
  <si>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</si>
  <si>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</si>
  <si>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</si>
  <si>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</si>
  <si>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</si>
  <si>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</si>
  <si>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</si>
  <si>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</si>
  <si>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</si>
  <si>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</si>
  <si>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</si>
  <si>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</si>
  <si>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</si>
  <si>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</si>
  <si>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</si>
  <si>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</si>
  <si>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</si>
  <si>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</si>
  <si>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</si>
  <si>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</si>
  <si>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</si>
  <si>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</si>
  <si>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</si>
  <si>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</si>
  <si>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</si>
  <si>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</si>
  <si>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</si>
  <si>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</si>
  <si>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</si>
  <si>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</si>
  <si>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</si>
  <si>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</si>
  <si>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</si>
  <si>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</si>
  <si>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</si>
  <si>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</si>
  <si>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</si>
  <si>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</si>
  <si>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</si>
  <si>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</si>
  <si>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</si>
  <si>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</si>
  <si>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</si>
  <si>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</si>
  <si>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</si>
  <si>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</si>
  <si>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</si>
  <si>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</si>
  <si>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</si>
  <si>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</si>
  <si>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</si>
  <si>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</si>
  <si>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</si>
  <si>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</si>
  <si>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</si>
  <si>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</si>
  <si>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</si>
  <si>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</si>
  <si>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</si>
  <si>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</si>
  <si>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</si>
  <si>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</si>
  <si>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</si>
  <si>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</si>
  <si>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</si>
  <si>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</si>
  <si>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</si>
  <si>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</si>
  <si>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</si>
  <si>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</si>
  <si>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</si>
  <si>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</si>
  <si>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</si>
  <si>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</si>
  <si>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</si>
  <si>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</si>
  <si>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</si>
  <si>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</si>
  <si>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</si>
  <si>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</si>
  <si>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</si>
  <si>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</si>
  <si>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</si>
  <si>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</si>
  <si>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</si>
  <si>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</si>
  <si>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</si>
  <si>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</si>
  <si>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</si>
  <si>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</si>
  <si>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</si>
  <si>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</si>
  <si>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</si>
  <si>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</si>
  <si>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</si>
  <si>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</si>
  <si>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</si>
  <si>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</si>
  <si>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</si>
  <si>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</si>
  <si>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</si>
  <si>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</si>
  <si>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</si>
  <si>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</si>
  <si>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</si>
  <si>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</si>
  <si>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</si>
  <si>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</si>
  <si>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</si>
  <si>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</si>
  <si>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</si>
  <si>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</si>
  <si>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</si>
  <si>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</si>
  <si>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</si>
  <si>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</si>
  <si>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</si>
  <si>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</si>
  <si>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</si>
  <si>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</si>
  <si>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</si>
  <si>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</si>
  <si>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</si>
  <si>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</si>
  <si>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</si>
  <si>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</si>
  <si>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</si>
  <si>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</si>
  <si>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</si>
  <si>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</si>
  <si>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</si>
  <si>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</si>
  <si>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</si>
  <si>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</si>
  <si>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</si>
  <si>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</si>
  <si>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</si>
  <si>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</si>
  <si>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</si>
  <si>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</si>
  <si>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</si>
  <si>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</si>
  <si>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</si>
  <si>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</si>
  <si>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</si>
  <si>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</si>
  <si>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</si>
  <si>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</si>
  <si>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</si>
  <si>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</si>
  <si>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</si>
  <si>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</si>
  <si>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</si>
  <si>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</si>
  <si>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</si>
  <si>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</si>
  <si>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</si>
  <si>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</si>
  <si>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</si>
  <si>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</si>
  <si>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</si>
  <si>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</si>
  <si>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</si>
  <si>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</si>
  <si>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</si>
  <si>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</si>
  <si>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</si>
  <si>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</si>
  <si>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</si>
  <si>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</si>
  <si>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</si>
  <si>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</si>
  <si>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</si>
  <si>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</si>
  <si>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</si>
  <si>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</si>
  <si>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</si>
  <si>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</si>
  <si>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</si>
  <si>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</si>
  <si>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</si>
  <si>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</si>
  <si>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</si>
  <si>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</si>
  <si>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</si>
  <si>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</si>
  <si>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</si>
  <si>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</si>
  <si>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</si>
  <si>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</si>
  <si>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岩手県</t>
  </si>
  <si>
    <t>山田病院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</si>
  <si>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</si>
  <si>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</si>
  <si>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</si>
  <si>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</si>
  <si>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</si>
  <si>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</si>
  <si>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</si>
  <si>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</si>
  <si>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</si>
  <si>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</si>
  <si>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</si>
  <si>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</si>
  <si>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</si>
  <si>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</si>
  <si>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・圏域の地域病院として、基幹病院である宮古病院と連携しながら入院医療等を提供する。
・山田町内を中心に訪問診療及び訪問看護を実施する。
・山田町と連携した健康教室（出前健康講座、糖尿病重症化・合併症予防教室等）を開催する。
</t>
    <phoneticPr fontId="5"/>
  </si>
  <si>
    <t>　①、②、③の表で、当病院の経常収支比率は、類似病院の平均値と近似しているものの、経常収支比率に対する医業収支比率は低い状況にある。
　④、⑤、⑥の表で、１人当たり収益は、上昇傾向にあるものの、類似病院の平均値を下回っていることから、さらなる収益確保の取組が必要である。
　⑦、⑧の表で、材料費は、本県の他県立病院とのスケールメリット等により、類似病院の平均値を下回る一方、給与費は平均値を上回っていることから、職員の適正配置や収益確保の取組が必要である。</t>
    <phoneticPr fontId="5"/>
  </si>
  <si>
    <t xml:space="preserve">①有形固定資産減価償却率　②機械備品の減価償却率
　当病院は、平成28年９月に新築移転し開院したことから、類似病院の平均値を下回っている。
　今後も、経営状況を考慮しつつ、中長期的な観点から施設や設備の更新を検討していく。
③１床当たり有形固定資産
　当病院は、平成28年９月に新築移転し開院したことから、類似病院の平均値を上回っている。
　今後も、過大な設備投資とならないよう、計画的な設備投資を進めていく。
</t>
    <phoneticPr fontId="5"/>
  </si>
  <si>
    <t>　経営状況は、経常収支比率及び累積欠損金比率の状況から、単年度収支の改善が必要である。
　また、病床利用率は、類似病院の平均値を下回る一方、職員給与費対医業収益比率は、類似病院の平均値を上回っており、収支双方の経営改善が必要である。
　今後も、圏域の地域病院として、基幹病院と連携しながら高齢者を中心とした入院医療を継続し、医療・介護・福祉・行政との連携、協働により、地域包括ケアシステムの一翼を担うため、経営改善に努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</si>
</sst>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34.200000000000003</c:v>
                </c:pt>
                <c:pt idx="2">
                  <c:v>44.1</c:v>
                </c:pt>
                <c:pt idx="3">
                  <c:v>44.6</c:v>
                </c:pt>
                <c:pt idx="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B-4DA4-97BE-2F4CB4375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4304"/>
        <c:axId val="9495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AB-4DA4-97BE-2F4CB4375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4304"/>
        <c:axId val="949521792"/>
      </c:lineChart>
      <c:catAx>
        <c:axId val="94953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1792"/>
        <c:crosses val="autoZero"/>
        <c:auto val="1"/>
        <c:lblAlgn val="ctr"/>
        <c:lblOffset val="100"/>
        <c:noMultiLvlLbl val="1"/>
      </c:catAx>
      <c:valAx>
        <c:axId val="9495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34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1952.4</c:v>
                </c:pt>
                <c:pt idx="1">
                  <c:v>1278.0999999999999</c:v>
                </c:pt>
                <c:pt idx="2">
                  <c:v>1115.8</c:v>
                </c:pt>
                <c:pt idx="3">
                  <c:v>1224.4000000000001</c:v>
                </c:pt>
                <c:pt idx="4">
                  <c:v>1235.9000000000001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8-4D4F-A0BB-738D4829B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5936"/>
        <c:axId val="94952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58-4D4F-A0BB-738D4829B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5936"/>
        <c:axId val="949522336"/>
      </c:lineChart>
      <c:catAx>
        <c:axId val="94953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2336"/>
        <c:crosses val="autoZero"/>
        <c:auto val="1"/>
        <c:lblAlgn val="ctr"/>
        <c:lblOffset val="100"/>
        <c:noMultiLvlLbl val="1"/>
      </c:catAx>
      <c:valAx>
        <c:axId val="94952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3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56</c:v>
                </c:pt>
                <c:pt idx="1">
                  <c:v>48.2</c:v>
                </c:pt>
                <c:pt idx="2">
                  <c:v>43.8</c:v>
                </c:pt>
                <c:pt idx="3">
                  <c:v>43</c:v>
                </c:pt>
                <c:pt idx="4">
                  <c:v>42.9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75-49D3-99F3-08D3C917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4848"/>
        <c:axId val="94953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75-49D3-99F3-08D3C917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4848"/>
        <c:axId val="949535392"/>
      </c:lineChart>
      <c:catAx>
        <c:axId val="94953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35392"/>
        <c:crosses val="autoZero"/>
        <c:auto val="1"/>
        <c:lblAlgn val="ctr"/>
        <c:lblOffset val="100"/>
        <c:noMultiLvlLbl val="1"/>
      </c:catAx>
      <c:valAx>
        <c:axId val="94953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3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88.9</c:v>
                </c:pt>
                <c:pt idx="1">
                  <c:v>77.7</c:v>
                </c:pt>
                <c:pt idx="2">
                  <c:v>77.400000000000006</c:v>
                </c:pt>
                <c:pt idx="3">
                  <c:v>92.4</c:v>
                </c:pt>
                <c:pt idx="4">
                  <c:v>89.6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03-4724-B21F-3040E8BEA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1040"/>
        <c:axId val="94953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03-4724-B21F-3040E8BEA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1040"/>
        <c:axId val="949536480"/>
      </c:lineChart>
      <c:catAx>
        <c:axId val="949531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36480"/>
        <c:crosses val="autoZero"/>
        <c:auto val="1"/>
        <c:lblAlgn val="ctr"/>
        <c:lblOffset val="100"/>
        <c:noMultiLvlLbl val="1"/>
      </c:catAx>
      <c:valAx>
        <c:axId val="94953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4953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7.5</c:v>
                </c:pt>
                <c:pt idx="2">
                  <c:v>12.6</c:v>
                </c:pt>
                <c:pt idx="3">
                  <c:v>17.2</c:v>
                </c:pt>
                <c:pt idx="4">
                  <c:v>22.6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10-4FC6-9322-2E51276F2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29952"/>
        <c:axId val="94953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10-4FC6-9322-2E51276F2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29952"/>
        <c:axId val="949533216"/>
      </c:lineChart>
      <c:catAx>
        <c:axId val="949529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33216"/>
        <c:crosses val="autoZero"/>
        <c:auto val="1"/>
        <c:lblAlgn val="ctr"/>
        <c:lblOffset val="100"/>
        <c:noMultiLvlLbl val="1"/>
      </c:catAx>
      <c:valAx>
        <c:axId val="94953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29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20</c:v>
                </c:pt>
                <c:pt idx="1">
                  <c:v>10.4</c:v>
                </c:pt>
                <c:pt idx="2">
                  <c:v>19.100000000000001</c:v>
                </c:pt>
                <c:pt idx="3">
                  <c:v>25.4</c:v>
                </c:pt>
                <c:pt idx="4">
                  <c:v>35.4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E-42A2-956C-EF2BA14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7024"/>
        <c:axId val="94952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5E-42A2-956C-EF2BA14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7024"/>
        <c:axId val="949527776"/>
      </c:lineChart>
      <c:catAx>
        <c:axId val="94953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7776"/>
        <c:crosses val="autoZero"/>
        <c:auto val="1"/>
        <c:lblAlgn val="ctr"/>
        <c:lblOffset val="100"/>
        <c:noMultiLvlLbl val="1"/>
      </c:catAx>
      <c:valAx>
        <c:axId val="94952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3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8299200</c:v>
                </c:pt>
                <c:pt idx="1">
                  <c:v>50833880</c:v>
                </c:pt>
                <c:pt idx="2">
                  <c:v>50872180</c:v>
                </c:pt>
                <c:pt idx="3">
                  <c:v>49830740</c:v>
                </c:pt>
                <c:pt idx="4">
                  <c:v>49914280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7-42E5-8C5D-33C845F2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1584"/>
        <c:axId val="94952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36094355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67-42E5-8C5D-33C845F2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1584"/>
        <c:axId val="949526688"/>
      </c:lineChart>
      <c:catAx>
        <c:axId val="94953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6688"/>
        <c:crosses val="autoZero"/>
        <c:auto val="1"/>
        <c:lblAlgn val="ctr"/>
        <c:lblOffset val="100"/>
        <c:noMultiLvlLbl val="1"/>
      </c:catAx>
      <c:valAx>
        <c:axId val="94952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953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5</c:v>
                </c:pt>
                <c:pt idx="1">
                  <c:v>11.4</c:v>
                </c:pt>
                <c:pt idx="2">
                  <c:v>8.5</c:v>
                </c:pt>
                <c:pt idx="3">
                  <c:v>9.3000000000000007</c:v>
                </c:pt>
                <c:pt idx="4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8-42D8-9774-2A301DDD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22880"/>
        <c:axId val="94952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F8-42D8-9774-2A301DDD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22880"/>
        <c:axId val="949523424"/>
      </c:lineChart>
      <c:catAx>
        <c:axId val="94952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3424"/>
        <c:crosses val="autoZero"/>
        <c:auto val="1"/>
        <c:lblAlgn val="ctr"/>
        <c:lblOffset val="100"/>
        <c:noMultiLvlLbl val="1"/>
      </c:catAx>
      <c:valAx>
        <c:axId val="94952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2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140.19999999999999</c:v>
                </c:pt>
                <c:pt idx="1">
                  <c:v>147.5</c:v>
                </c:pt>
                <c:pt idx="2">
                  <c:v>142.9</c:v>
                </c:pt>
                <c:pt idx="3">
                  <c:v>140.9</c:v>
                </c:pt>
                <c:pt idx="4">
                  <c:v>140.4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3A-450D-A585-8B0A2A35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32128"/>
        <c:axId val="94952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3A-450D-A585-8B0A2A35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32128"/>
        <c:axId val="949527232"/>
      </c:lineChart>
      <c:catAx>
        <c:axId val="94953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7232"/>
        <c:crosses val="autoZero"/>
        <c:auto val="1"/>
        <c:lblAlgn val="ctr"/>
        <c:lblOffset val="100"/>
        <c:noMultiLvlLbl val="1"/>
      </c:catAx>
      <c:valAx>
        <c:axId val="94952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9532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8832</c:v>
                </c:pt>
                <c:pt idx="1">
                  <c:v>8198</c:v>
                </c:pt>
                <c:pt idx="2">
                  <c:v>7054</c:v>
                </c:pt>
                <c:pt idx="3">
                  <c:v>7405</c:v>
                </c:pt>
                <c:pt idx="4">
                  <c:v>7927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4-45B6-B448-0883FBD6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24512"/>
        <c:axId val="94952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8736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E4-45B6-B448-0883FBD6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24512"/>
        <c:axId val="949528320"/>
      </c:lineChart>
      <c:catAx>
        <c:axId val="9495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8320"/>
        <c:crosses val="autoZero"/>
        <c:auto val="1"/>
        <c:lblAlgn val="ctr"/>
        <c:lblOffset val="100"/>
        <c:noMultiLvlLbl val="1"/>
      </c:catAx>
      <c:valAx>
        <c:axId val="94952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95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21588</c:v>
                </c:pt>
                <c:pt idx="2">
                  <c:v>22629</c:v>
                </c:pt>
                <c:pt idx="3">
                  <c:v>24059</c:v>
                </c:pt>
                <c:pt idx="4">
                  <c:v>24226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0-4E20-B9A2-DE00A2C5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25056"/>
        <c:axId val="9495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24371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10-4E20-B9A2-DE00A2C5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25056"/>
        <c:axId val="949525600"/>
      </c:lineChart>
      <c:catAx>
        <c:axId val="94952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49525600"/>
        <c:crosses val="autoZero"/>
        <c:auto val="1"/>
        <c:lblAlgn val="ctr"/>
        <c:lblOffset val="100"/>
        <c:noMultiLvlLbl val="1"/>
      </c:catAx>
      <c:valAx>
        <c:axId val="9495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952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A39" zoomScale="85" zoomScaleNormal="85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岩手県　山田病院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50床以上～100床未満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50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6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-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データ!AC6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50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1235517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3529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第１種該当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１０：１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50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50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212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88.9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77.7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77.400000000000006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92.4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89.6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56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48.2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43.8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43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42.9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1952.4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1278.0999999999999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1115.8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1224.4000000000001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1235.9000000000001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0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34.200000000000003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44.1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44.6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44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98.4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98.2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97.5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97.7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79.599999999999994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77.900000000000006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78.099999999999994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77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77.099999999999994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101.2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107.2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114.4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118.8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66.599999999999994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66.8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67.900000000000006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66.900000000000006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66.099999999999994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213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214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 t="str">
        <f>データ!BZ7</f>
        <v>-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21588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22629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24059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24226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8832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8198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7054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7405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7927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140.19999999999999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147.5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142.9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140.9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140.4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5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11.4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8.5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9.3000000000000007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12.6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24371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24882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25249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25711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26415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8736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8797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8852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9060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9135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67.5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69.5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70.3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71.099999999999994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72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17.899999999999999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17.399999999999999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16.5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16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215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34.700000000000003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7.5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12.6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17.2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22.6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20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10.4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19.100000000000001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25.4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35.4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8299200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50833880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50872180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49830740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49914280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52.6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54.2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53.8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56.1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56.4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68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70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73.2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73.400000000000006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36094355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36941419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38480542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38744035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40117620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85</v>
      </c>
      <c r="L89" s="45" t="s">
        <v>93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QzYEYwbVKJkbL+WIgKSv5Jxbk3XVAPZRYS6bmOZE8rwJfHDi2qd1/zKOJewOCBrPVfqR3s4vDA2BaiMF6xHjpQ==" saltValue="jYd8usn2YQ17pymTLSTYE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105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107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108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109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110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111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112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113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114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115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116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117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154</v>
      </c>
      <c r="AV5" s="62" t="s">
        <v>155</v>
      </c>
      <c r="AW5" s="62" t="s">
        <v>156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157</v>
      </c>
      <c r="BE5" s="62" t="s">
        <v>158</v>
      </c>
      <c r="BF5" s="62" t="s">
        <v>159</v>
      </c>
      <c r="BG5" s="62" t="s">
        <v>160</v>
      </c>
      <c r="BH5" s="62" t="s">
        <v>161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162</v>
      </c>
      <c r="BP5" s="62" t="s">
        <v>142</v>
      </c>
      <c r="BQ5" s="62" t="s">
        <v>163</v>
      </c>
      <c r="BR5" s="62" t="s">
        <v>164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165</v>
      </c>
      <c r="CA5" s="62" t="s">
        <v>166</v>
      </c>
      <c r="CB5" s="62" t="s">
        <v>167</v>
      </c>
      <c r="CC5" s="62" t="s">
        <v>168</v>
      </c>
      <c r="CD5" s="62" t="s">
        <v>169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170</v>
      </c>
      <c r="CL5" s="62" t="s">
        <v>171</v>
      </c>
      <c r="CM5" s="62" t="s">
        <v>172</v>
      </c>
      <c r="CN5" s="62" t="s">
        <v>173</v>
      </c>
      <c r="CO5" s="62" t="s">
        <v>174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175</v>
      </c>
      <c r="CW5" s="62" t="s">
        <v>176</v>
      </c>
      <c r="CX5" s="62" t="s">
        <v>177</v>
      </c>
      <c r="CY5" s="62" t="s">
        <v>178</v>
      </c>
      <c r="CZ5" s="62" t="s">
        <v>179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165</v>
      </c>
      <c r="DH5" s="62" t="s">
        <v>180</v>
      </c>
      <c r="DI5" s="62" t="s">
        <v>181</v>
      </c>
      <c r="DJ5" s="62" t="s">
        <v>182</v>
      </c>
      <c r="DK5" s="62" t="s">
        <v>161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183</v>
      </c>
      <c r="DS5" s="62" t="s">
        <v>184</v>
      </c>
      <c r="DT5" s="62" t="s">
        <v>185</v>
      </c>
      <c r="DU5" s="62" t="s">
        <v>186</v>
      </c>
      <c r="DV5" s="62" t="s">
        <v>187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188</v>
      </c>
      <c r="ED5" s="62" t="s">
        <v>166</v>
      </c>
      <c r="EE5" s="62" t="s">
        <v>167</v>
      </c>
      <c r="EF5" s="62" t="s">
        <v>189</v>
      </c>
      <c r="EG5" s="62" t="s">
        <v>190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191</v>
      </c>
      <c r="EN5" s="62" t="s">
        <v>165</v>
      </c>
      <c r="EO5" s="62" t="s">
        <v>192</v>
      </c>
      <c r="EP5" s="62" t="s">
        <v>185</v>
      </c>
      <c r="EQ5" s="62" t="s">
        <v>186</v>
      </c>
      <c r="ER5" s="62" t="s">
        <v>193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194</v>
      </c>
      <c r="B6" s="63">
        <f>B8</f>
        <v>2019</v>
      </c>
      <c r="C6" s="63">
        <f t="shared" ref="C6:M6" si="2">C8</f>
        <v>30007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17</v>
      </c>
      <c r="H6" s="158" t="str">
        <f>IF(H8&lt;&gt;I8,H8,"")&amp;IF(I8&lt;&gt;J8,I8,"")&amp;"　"&amp;J8</f>
        <v>岩手県　山田病院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訓</v>
      </c>
      <c r="T6" s="63" t="str">
        <f t="shared" si="3"/>
        <v>-</v>
      </c>
      <c r="U6" s="64">
        <f>U8</f>
        <v>1235517</v>
      </c>
      <c r="V6" s="64">
        <f>V8</f>
        <v>3529</v>
      </c>
      <c r="W6" s="63" t="str">
        <f>W8</f>
        <v>第１種該当</v>
      </c>
      <c r="X6" s="63" t="str">
        <f t="shared" si="3"/>
        <v>１０：１</v>
      </c>
      <c r="Y6" s="64">
        <f t="shared" si="3"/>
        <v>50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50</v>
      </c>
      <c r="AE6" s="64">
        <f t="shared" si="3"/>
        <v>50</v>
      </c>
      <c r="AF6" s="64" t="str">
        <f t="shared" si="3"/>
        <v>-</v>
      </c>
      <c r="AG6" s="64">
        <f t="shared" si="3"/>
        <v>50</v>
      </c>
      <c r="AH6" s="65">
        <f>IF(AH8="-",NA(),AH8)</f>
        <v>88.9</v>
      </c>
      <c r="AI6" s="65">
        <f t="shared" ref="AI6:AQ6" si="4">IF(AI8="-",NA(),AI8)</f>
        <v>77.7</v>
      </c>
      <c r="AJ6" s="65">
        <f t="shared" si="4"/>
        <v>77.400000000000006</v>
      </c>
      <c r="AK6" s="65">
        <f t="shared" si="4"/>
        <v>92.4</v>
      </c>
      <c r="AL6" s="65">
        <f t="shared" si="4"/>
        <v>89.6</v>
      </c>
      <c r="AM6" s="65">
        <f t="shared" si="4"/>
        <v>98</v>
      </c>
      <c r="AN6" s="65">
        <f t="shared" si="4"/>
        <v>98.4</v>
      </c>
      <c r="AO6" s="65">
        <f t="shared" si="4"/>
        <v>98.2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56</v>
      </c>
      <c r="AT6" s="65">
        <f t="shared" ref="AT6:BB6" si="5">IF(AT8="-",NA(),AT8)</f>
        <v>48.2</v>
      </c>
      <c r="AU6" s="65">
        <f t="shared" si="5"/>
        <v>43.8</v>
      </c>
      <c r="AV6" s="65">
        <f t="shared" si="5"/>
        <v>43</v>
      </c>
      <c r="AW6" s="65">
        <f t="shared" si="5"/>
        <v>42.9</v>
      </c>
      <c r="AX6" s="65">
        <f t="shared" si="5"/>
        <v>79.599999999999994</v>
      </c>
      <c r="AY6" s="65">
        <f t="shared" si="5"/>
        <v>77.900000000000006</v>
      </c>
      <c r="AZ6" s="65">
        <f t="shared" si="5"/>
        <v>78.099999999999994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1952.4</v>
      </c>
      <c r="BE6" s="65">
        <f t="shared" ref="BE6:BM6" si="6">IF(BE8="-",NA(),BE8)</f>
        <v>1278.0999999999999</v>
      </c>
      <c r="BF6" s="65">
        <f t="shared" si="6"/>
        <v>1115.8</v>
      </c>
      <c r="BG6" s="65">
        <f t="shared" si="6"/>
        <v>1224.4000000000001</v>
      </c>
      <c r="BH6" s="65">
        <f t="shared" si="6"/>
        <v>1235.9000000000001</v>
      </c>
      <c r="BI6" s="65">
        <f t="shared" si="6"/>
        <v>101.2</v>
      </c>
      <c r="BJ6" s="65">
        <f t="shared" si="6"/>
        <v>107.2</v>
      </c>
      <c r="BK6" s="65">
        <f t="shared" si="6"/>
        <v>114.4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0</v>
      </c>
      <c r="BP6" s="65">
        <f t="shared" ref="BP6:BX6" si="7">IF(BP8="-",NA(),BP8)</f>
        <v>34.200000000000003</v>
      </c>
      <c r="BQ6" s="65">
        <f t="shared" si="7"/>
        <v>44.1</v>
      </c>
      <c r="BR6" s="65">
        <f t="shared" si="7"/>
        <v>44.6</v>
      </c>
      <c r="BS6" s="65">
        <f t="shared" si="7"/>
        <v>44</v>
      </c>
      <c r="BT6" s="65">
        <f t="shared" si="7"/>
        <v>66.599999999999994</v>
      </c>
      <c r="BU6" s="65">
        <f t="shared" si="7"/>
        <v>66.8</v>
      </c>
      <c r="BV6" s="65">
        <f t="shared" si="7"/>
        <v>67.900000000000006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 t="e">
        <f>IF(BZ8="-",NA(),BZ8)</f>
        <v>#N/A</v>
      </c>
      <c r="CA6" s="66">
        <f t="shared" ref="CA6:CI6" si="8">IF(CA8="-",NA(),CA8)</f>
        <v>21588</v>
      </c>
      <c r="CB6" s="66">
        <f t="shared" si="8"/>
        <v>22629</v>
      </c>
      <c r="CC6" s="66">
        <f t="shared" si="8"/>
        <v>24059</v>
      </c>
      <c r="CD6" s="66">
        <f t="shared" si="8"/>
        <v>24226</v>
      </c>
      <c r="CE6" s="66">
        <f t="shared" si="8"/>
        <v>24371</v>
      </c>
      <c r="CF6" s="66">
        <f t="shared" si="8"/>
        <v>24882</v>
      </c>
      <c r="CG6" s="66">
        <f t="shared" si="8"/>
        <v>25249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8832</v>
      </c>
      <c r="CL6" s="66">
        <f t="shared" ref="CL6:CT6" si="9">IF(CL8="-",NA(),CL8)</f>
        <v>8198</v>
      </c>
      <c r="CM6" s="66">
        <f t="shared" si="9"/>
        <v>7054</v>
      </c>
      <c r="CN6" s="66">
        <f t="shared" si="9"/>
        <v>7405</v>
      </c>
      <c r="CO6" s="66">
        <f t="shared" si="9"/>
        <v>7927</v>
      </c>
      <c r="CP6" s="66">
        <f t="shared" si="9"/>
        <v>8736</v>
      </c>
      <c r="CQ6" s="66">
        <f t="shared" si="9"/>
        <v>8797</v>
      </c>
      <c r="CR6" s="66">
        <f t="shared" si="9"/>
        <v>8852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140.19999999999999</v>
      </c>
      <c r="CW6" s="65">
        <f t="shared" ref="CW6:DE6" si="10">IF(CW8="-",NA(),CW8)</f>
        <v>147.5</v>
      </c>
      <c r="CX6" s="65">
        <f t="shared" si="10"/>
        <v>142.9</v>
      </c>
      <c r="CY6" s="65">
        <f t="shared" si="10"/>
        <v>140.9</v>
      </c>
      <c r="CZ6" s="65">
        <f t="shared" si="10"/>
        <v>140.4</v>
      </c>
      <c r="DA6" s="65">
        <f t="shared" si="10"/>
        <v>67.5</v>
      </c>
      <c r="DB6" s="65">
        <f t="shared" si="10"/>
        <v>69.5</v>
      </c>
      <c r="DC6" s="65">
        <f t="shared" si="10"/>
        <v>70.3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5</v>
      </c>
      <c r="DH6" s="65">
        <f t="shared" ref="DH6:DP6" si="11">IF(DH8="-",NA(),DH8)</f>
        <v>11.4</v>
      </c>
      <c r="DI6" s="65">
        <f t="shared" si="11"/>
        <v>8.5</v>
      </c>
      <c r="DJ6" s="65">
        <f t="shared" si="11"/>
        <v>9.3000000000000007</v>
      </c>
      <c r="DK6" s="65">
        <f t="shared" si="11"/>
        <v>12.6</v>
      </c>
      <c r="DL6" s="65">
        <f t="shared" si="11"/>
        <v>17.899999999999999</v>
      </c>
      <c r="DM6" s="65">
        <f t="shared" si="11"/>
        <v>17.399999999999999</v>
      </c>
      <c r="DN6" s="65">
        <f t="shared" si="11"/>
        <v>17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34.700000000000003</v>
      </c>
      <c r="DS6" s="65">
        <f t="shared" ref="DS6:EA6" si="12">IF(DS8="-",NA(),DS8)</f>
        <v>7.5</v>
      </c>
      <c r="DT6" s="65">
        <f t="shared" si="12"/>
        <v>12.6</v>
      </c>
      <c r="DU6" s="65">
        <f t="shared" si="12"/>
        <v>17.2</v>
      </c>
      <c r="DV6" s="65">
        <f t="shared" si="12"/>
        <v>22.6</v>
      </c>
      <c r="DW6" s="65">
        <f t="shared" si="12"/>
        <v>52.6</v>
      </c>
      <c r="DX6" s="65">
        <f t="shared" si="12"/>
        <v>54.2</v>
      </c>
      <c r="DY6" s="65">
        <f t="shared" si="12"/>
        <v>53.8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20</v>
      </c>
      <c r="ED6" s="65">
        <f t="shared" ref="ED6:EL6" si="13">IF(ED8="-",NA(),ED8)</f>
        <v>10.4</v>
      </c>
      <c r="EE6" s="65">
        <f t="shared" si="13"/>
        <v>19.100000000000001</v>
      </c>
      <c r="EF6" s="65">
        <f t="shared" si="13"/>
        <v>25.4</v>
      </c>
      <c r="EG6" s="65">
        <f t="shared" si="13"/>
        <v>35.4</v>
      </c>
      <c r="EH6" s="65">
        <f t="shared" si="13"/>
        <v>68</v>
      </c>
      <c r="EI6" s="65">
        <f t="shared" si="13"/>
        <v>70</v>
      </c>
      <c r="EJ6" s="65">
        <f t="shared" si="13"/>
        <v>71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8299200</v>
      </c>
      <c r="EO6" s="66">
        <f t="shared" ref="EO6:EW6" si="14">IF(EO8="-",NA(),EO8)</f>
        <v>50833880</v>
      </c>
      <c r="EP6" s="66">
        <f t="shared" si="14"/>
        <v>50872180</v>
      </c>
      <c r="EQ6" s="66">
        <f t="shared" si="14"/>
        <v>49830740</v>
      </c>
      <c r="ER6" s="66">
        <f t="shared" si="14"/>
        <v>49914280</v>
      </c>
      <c r="ES6" s="66">
        <f t="shared" si="14"/>
        <v>36094355</v>
      </c>
      <c r="ET6" s="66">
        <f t="shared" si="14"/>
        <v>36941419</v>
      </c>
      <c r="EU6" s="66">
        <f t="shared" si="14"/>
        <v>38480542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195</v>
      </c>
      <c r="B7" s="63">
        <f t="shared" ref="B7:AG7" si="15">B8</f>
        <v>2019</v>
      </c>
      <c r="C7" s="63">
        <f t="shared" si="15"/>
        <v>30007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17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5"/>
        <v>6</v>
      </c>
      <c r="R7" s="63" t="str">
        <f t="shared" si="15"/>
        <v>-</v>
      </c>
      <c r="S7" s="63" t="str">
        <f t="shared" si="15"/>
        <v>訓</v>
      </c>
      <c r="T7" s="63" t="str">
        <f t="shared" si="15"/>
        <v>-</v>
      </c>
      <c r="U7" s="64">
        <f>U8</f>
        <v>1235517</v>
      </c>
      <c r="V7" s="64">
        <f>V8</f>
        <v>3529</v>
      </c>
      <c r="W7" s="63" t="str">
        <f>W8</f>
        <v>第１種該当</v>
      </c>
      <c r="X7" s="63" t="str">
        <f t="shared" si="15"/>
        <v>１０：１</v>
      </c>
      <c r="Y7" s="64">
        <f t="shared" si="15"/>
        <v>50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50</v>
      </c>
      <c r="AE7" s="64">
        <f t="shared" si="15"/>
        <v>50</v>
      </c>
      <c r="AF7" s="64" t="str">
        <f t="shared" si="15"/>
        <v>-</v>
      </c>
      <c r="AG7" s="64">
        <f t="shared" si="15"/>
        <v>50</v>
      </c>
      <c r="AH7" s="65">
        <f>AH8</f>
        <v>88.9</v>
      </c>
      <c r="AI7" s="65">
        <f t="shared" ref="AI7:AQ7" si="16">AI8</f>
        <v>77.7</v>
      </c>
      <c r="AJ7" s="65">
        <f t="shared" si="16"/>
        <v>77.400000000000006</v>
      </c>
      <c r="AK7" s="65">
        <f t="shared" si="16"/>
        <v>92.4</v>
      </c>
      <c r="AL7" s="65">
        <f t="shared" si="16"/>
        <v>89.6</v>
      </c>
      <c r="AM7" s="65">
        <f t="shared" si="16"/>
        <v>98</v>
      </c>
      <c r="AN7" s="65">
        <f t="shared" si="16"/>
        <v>98.4</v>
      </c>
      <c r="AO7" s="65">
        <f t="shared" si="16"/>
        <v>98.2</v>
      </c>
      <c r="AP7" s="65">
        <f t="shared" si="16"/>
        <v>97.5</v>
      </c>
      <c r="AQ7" s="65">
        <f t="shared" si="16"/>
        <v>97.7</v>
      </c>
      <c r="AR7" s="65"/>
      <c r="AS7" s="65">
        <f>AS8</f>
        <v>56</v>
      </c>
      <c r="AT7" s="65">
        <f t="shared" ref="AT7:BB7" si="17">AT8</f>
        <v>48.2</v>
      </c>
      <c r="AU7" s="65">
        <f t="shared" si="17"/>
        <v>43.8</v>
      </c>
      <c r="AV7" s="65">
        <f t="shared" si="17"/>
        <v>43</v>
      </c>
      <c r="AW7" s="65">
        <f t="shared" si="17"/>
        <v>42.9</v>
      </c>
      <c r="AX7" s="65">
        <f t="shared" si="17"/>
        <v>79.599999999999994</v>
      </c>
      <c r="AY7" s="65">
        <f t="shared" si="17"/>
        <v>77.900000000000006</v>
      </c>
      <c r="AZ7" s="65">
        <f t="shared" si="17"/>
        <v>78.099999999999994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1952.4</v>
      </c>
      <c r="BE7" s="65">
        <f t="shared" ref="BE7:BM7" si="18">BE8</f>
        <v>1278.0999999999999</v>
      </c>
      <c r="BF7" s="65">
        <f t="shared" si="18"/>
        <v>1115.8</v>
      </c>
      <c r="BG7" s="65">
        <f t="shared" si="18"/>
        <v>1224.4000000000001</v>
      </c>
      <c r="BH7" s="65">
        <f t="shared" si="18"/>
        <v>1235.9000000000001</v>
      </c>
      <c r="BI7" s="65">
        <f t="shared" si="18"/>
        <v>101.2</v>
      </c>
      <c r="BJ7" s="65">
        <f t="shared" si="18"/>
        <v>107.2</v>
      </c>
      <c r="BK7" s="65">
        <f t="shared" si="18"/>
        <v>114.4</v>
      </c>
      <c r="BL7" s="65">
        <f t="shared" si="18"/>
        <v>117</v>
      </c>
      <c r="BM7" s="65">
        <f t="shared" si="18"/>
        <v>118.8</v>
      </c>
      <c r="BN7" s="65"/>
      <c r="BO7" s="65">
        <f>BO8</f>
        <v>0</v>
      </c>
      <c r="BP7" s="65">
        <f t="shared" ref="BP7:BX7" si="19">BP8</f>
        <v>34.200000000000003</v>
      </c>
      <c r="BQ7" s="65">
        <f t="shared" si="19"/>
        <v>44.1</v>
      </c>
      <c r="BR7" s="65">
        <f t="shared" si="19"/>
        <v>44.6</v>
      </c>
      <c r="BS7" s="65">
        <f t="shared" si="19"/>
        <v>44</v>
      </c>
      <c r="BT7" s="65">
        <f t="shared" si="19"/>
        <v>66.599999999999994</v>
      </c>
      <c r="BU7" s="65">
        <f t="shared" si="19"/>
        <v>66.8</v>
      </c>
      <c r="BV7" s="65">
        <f t="shared" si="19"/>
        <v>67.900000000000006</v>
      </c>
      <c r="BW7" s="65">
        <f t="shared" si="19"/>
        <v>66.900000000000006</v>
      </c>
      <c r="BX7" s="65">
        <f t="shared" si="19"/>
        <v>66.099999999999994</v>
      </c>
      <c r="BY7" s="65"/>
      <c r="BZ7" s="66" t="str">
        <f>BZ8</f>
        <v>-</v>
      </c>
      <c r="CA7" s="66">
        <f t="shared" ref="CA7:CI7" si="20">CA8</f>
        <v>21588</v>
      </c>
      <c r="CB7" s="66">
        <f t="shared" si="20"/>
        <v>22629</v>
      </c>
      <c r="CC7" s="66">
        <f t="shared" si="20"/>
        <v>24059</v>
      </c>
      <c r="CD7" s="66">
        <f t="shared" si="20"/>
        <v>24226</v>
      </c>
      <c r="CE7" s="66">
        <f t="shared" si="20"/>
        <v>24371</v>
      </c>
      <c r="CF7" s="66">
        <f t="shared" si="20"/>
        <v>24882</v>
      </c>
      <c r="CG7" s="66">
        <f t="shared" si="20"/>
        <v>25249</v>
      </c>
      <c r="CH7" s="66">
        <f t="shared" si="20"/>
        <v>25711</v>
      </c>
      <c r="CI7" s="66">
        <f t="shared" si="20"/>
        <v>26415</v>
      </c>
      <c r="CJ7" s="65"/>
      <c r="CK7" s="66">
        <f>CK8</f>
        <v>8832</v>
      </c>
      <c r="CL7" s="66">
        <f t="shared" ref="CL7:CT7" si="21">CL8</f>
        <v>8198</v>
      </c>
      <c r="CM7" s="66">
        <f t="shared" si="21"/>
        <v>7054</v>
      </c>
      <c r="CN7" s="66">
        <f t="shared" si="21"/>
        <v>7405</v>
      </c>
      <c r="CO7" s="66">
        <f t="shared" si="21"/>
        <v>7927</v>
      </c>
      <c r="CP7" s="66">
        <f t="shared" si="21"/>
        <v>8736</v>
      </c>
      <c r="CQ7" s="66">
        <f t="shared" si="21"/>
        <v>8797</v>
      </c>
      <c r="CR7" s="66">
        <f t="shared" si="21"/>
        <v>8852</v>
      </c>
      <c r="CS7" s="66">
        <f t="shared" si="21"/>
        <v>9060</v>
      </c>
      <c r="CT7" s="66">
        <f t="shared" si="21"/>
        <v>9135</v>
      </c>
      <c r="CU7" s="65"/>
      <c r="CV7" s="65">
        <f>CV8</f>
        <v>140.19999999999999</v>
      </c>
      <c r="CW7" s="65">
        <f t="shared" ref="CW7:DE7" si="22">CW8</f>
        <v>147.5</v>
      </c>
      <c r="CX7" s="65">
        <f t="shared" si="22"/>
        <v>142.9</v>
      </c>
      <c r="CY7" s="65">
        <f t="shared" si="22"/>
        <v>140.9</v>
      </c>
      <c r="CZ7" s="65">
        <f t="shared" si="22"/>
        <v>140.4</v>
      </c>
      <c r="DA7" s="65">
        <f t="shared" si="22"/>
        <v>67.5</v>
      </c>
      <c r="DB7" s="65">
        <f t="shared" si="22"/>
        <v>69.5</v>
      </c>
      <c r="DC7" s="65">
        <f t="shared" si="22"/>
        <v>70.3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5</v>
      </c>
      <c r="DH7" s="65">
        <f t="shared" ref="DH7:DP7" si="23">DH8</f>
        <v>11.4</v>
      </c>
      <c r="DI7" s="65">
        <f t="shared" si="23"/>
        <v>8.5</v>
      </c>
      <c r="DJ7" s="65">
        <f t="shared" si="23"/>
        <v>9.3000000000000007</v>
      </c>
      <c r="DK7" s="65">
        <f t="shared" si="23"/>
        <v>12.6</v>
      </c>
      <c r="DL7" s="65">
        <f t="shared" si="23"/>
        <v>17.899999999999999</v>
      </c>
      <c r="DM7" s="65">
        <f t="shared" si="23"/>
        <v>17.399999999999999</v>
      </c>
      <c r="DN7" s="65">
        <f t="shared" si="23"/>
        <v>17</v>
      </c>
      <c r="DO7" s="65">
        <f t="shared" si="23"/>
        <v>16.5</v>
      </c>
      <c r="DP7" s="65">
        <f t="shared" si="23"/>
        <v>16</v>
      </c>
      <c r="DQ7" s="65"/>
      <c r="DR7" s="65">
        <f>DR8</f>
        <v>34.700000000000003</v>
      </c>
      <c r="DS7" s="65">
        <f t="shared" ref="DS7:EA7" si="24">DS8</f>
        <v>7.5</v>
      </c>
      <c r="DT7" s="65">
        <f t="shared" si="24"/>
        <v>12.6</v>
      </c>
      <c r="DU7" s="65">
        <f t="shared" si="24"/>
        <v>17.2</v>
      </c>
      <c r="DV7" s="65">
        <f t="shared" si="24"/>
        <v>22.6</v>
      </c>
      <c r="DW7" s="65">
        <f t="shared" si="24"/>
        <v>52.6</v>
      </c>
      <c r="DX7" s="65">
        <f t="shared" si="24"/>
        <v>54.2</v>
      </c>
      <c r="DY7" s="65">
        <f t="shared" si="24"/>
        <v>53.8</v>
      </c>
      <c r="DZ7" s="65">
        <f t="shared" si="24"/>
        <v>56.1</v>
      </c>
      <c r="EA7" s="65">
        <f t="shared" si="24"/>
        <v>56.4</v>
      </c>
      <c r="EB7" s="65"/>
      <c r="EC7" s="65">
        <f>EC8</f>
        <v>20</v>
      </c>
      <c r="ED7" s="65">
        <f t="shared" ref="ED7:EL7" si="25">ED8</f>
        <v>10.4</v>
      </c>
      <c r="EE7" s="65">
        <f t="shared" si="25"/>
        <v>19.100000000000001</v>
      </c>
      <c r="EF7" s="65">
        <f t="shared" si="25"/>
        <v>25.4</v>
      </c>
      <c r="EG7" s="65">
        <f t="shared" si="25"/>
        <v>35.4</v>
      </c>
      <c r="EH7" s="65">
        <f t="shared" si="25"/>
        <v>68</v>
      </c>
      <c r="EI7" s="65">
        <f t="shared" si="25"/>
        <v>70</v>
      </c>
      <c r="EJ7" s="65">
        <f t="shared" si="25"/>
        <v>71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8299200</v>
      </c>
      <c r="EO7" s="66">
        <f t="shared" ref="EO7:EW7" si="26">EO8</f>
        <v>50833880</v>
      </c>
      <c r="EP7" s="66">
        <f t="shared" si="26"/>
        <v>50872180</v>
      </c>
      <c r="EQ7" s="66">
        <f t="shared" si="26"/>
        <v>49830740</v>
      </c>
      <c r="ER7" s="66">
        <f t="shared" si="26"/>
        <v>49914280</v>
      </c>
      <c r="ES7" s="66">
        <f t="shared" si="26"/>
        <v>36094355</v>
      </c>
      <c r="ET7" s="66">
        <f t="shared" si="26"/>
        <v>36941419</v>
      </c>
      <c r="EU7" s="66">
        <f t="shared" si="26"/>
        <v>38480542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>
      <c r="A8" s="48"/>
      <c r="B8" s="68">
        <v>2019</v>
      </c>
      <c r="C8" s="68">
        <v>30007</v>
      </c>
      <c r="D8" s="68">
        <v>46</v>
      </c>
      <c r="E8" s="68">
        <v>6</v>
      </c>
      <c r="F8" s="68">
        <v>0</v>
      </c>
      <c r="G8" s="68">
        <v>17</v>
      </c>
      <c r="H8" s="68" t="s">
        <v>196</v>
      </c>
      <c r="I8" s="68" t="s">
        <v>196</v>
      </c>
      <c r="J8" s="68" t="s">
        <v>197</v>
      </c>
      <c r="K8" s="68" t="s">
        <v>198</v>
      </c>
      <c r="L8" s="68" t="s">
        <v>199</v>
      </c>
      <c r="M8" s="68" t="s">
        <v>200</v>
      </c>
      <c r="N8" s="68" t="s">
        <v>201</v>
      </c>
      <c r="O8" s="68" t="s">
        <v>202</v>
      </c>
      <c r="P8" s="68" t="s">
        <v>203</v>
      </c>
      <c r="Q8" s="69">
        <v>6</v>
      </c>
      <c r="R8" s="68" t="s">
        <v>38</v>
      </c>
      <c r="S8" s="68" t="s">
        <v>204</v>
      </c>
      <c r="T8" s="68" t="s">
        <v>38</v>
      </c>
      <c r="U8" s="69">
        <v>1235517</v>
      </c>
      <c r="V8" s="69">
        <v>3529</v>
      </c>
      <c r="W8" s="68" t="s">
        <v>205</v>
      </c>
      <c r="X8" s="70" t="s">
        <v>206</v>
      </c>
      <c r="Y8" s="69">
        <v>50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50</v>
      </c>
      <c r="AE8" s="69">
        <v>50</v>
      </c>
      <c r="AF8" s="69" t="s">
        <v>38</v>
      </c>
      <c r="AG8" s="69">
        <v>50</v>
      </c>
      <c r="AH8" s="71">
        <v>88.9</v>
      </c>
      <c r="AI8" s="71">
        <v>77.7</v>
      </c>
      <c r="AJ8" s="71">
        <v>77.400000000000006</v>
      </c>
      <c r="AK8" s="71">
        <v>92.4</v>
      </c>
      <c r="AL8" s="71">
        <v>89.6</v>
      </c>
      <c r="AM8" s="71">
        <v>98</v>
      </c>
      <c r="AN8" s="71">
        <v>98.4</v>
      </c>
      <c r="AO8" s="71">
        <v>98.2</v>
      </c>
      <c r="AP8" s="71">
        <v>97.5</v>
      </c>
      <c r="AQ8" s="71">
        <v>97.7</v>
      </c>
      <c r="AR8" s="71">
        <v>98.2</v>
      </c>
      <c r="AS8" s="71">
        <v>56</v>
      </c>
      <c r="AT8" s="71">
        <v>48.2</v>
      </c>
      <c r="AU8" s="71">
        <v>43.8</v>
      </c>
      <c r="AV8" s="71">
        <v>43</v>
      </c>
      <c r="AW8" s="71">
        <v>42.9</v>
      </c>
      <c r="AX8" s="71">
        <v>79.599999999999994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89.5</v>
      </c>
      <c r="BD8" s="72">
        <v>1952.4</v>
      </c>
      <c r="BE8" s="72">
        <v>1278.0999999999999</v>
      </c>
      <c r="BF8" s="72">
        <v>1115.8</v>
      </c>
      <c r="BG8" s="72">
        <v>1224.4000000000001</v>
      </c>
      <c r="BH8" s="72">
        <v>1235.9000000000001</v>
      </c>
      <c r="BI8" s="72">
        <v>101.2</v>
      </c>
      <c r="BJ8" s="72">
        <v>107.2</v>
      </c>
      <c r="BK8" s="72">
        <v>114.4</v>
      </c>
      <c r="BL8" s="72">
        <v>117</v>
      </c>
      <c r="BM8" s="72">
        <v>118.8</v>
      </c>
      <c r="BN8" s="72">
        <v>59.6</v>
      </c>
      <c r="BO8" s="71">
        <v>0</v>
      </c>
      <c r="BP8" s="71">
        <v>34.200000000000003</v>
      </c>
      <c r="BQ8" s="71">
        <v>44.1</v>
      </c>
      <c r="BR8" s="71">
        <v>44.6</v>
      </c>
      <c r="BS8" s="71">
        <v>44</v>
      </c>
      <c r="BT8" s="71">
        <v>66.599999999999994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74.7</v>
      </c>
      <c r="BZ8" s="72" t="s">
        <v>38</v>
      </c>
      <c r="CA8" s="72">
        <v>21588</v>
      </c>
      <c r="CB8" s="72">
        <v>22629</v>
      </c>
      <c r="CC8" s="72">
        <v>24059</v>
      </c>
      <c r="CD8" s="72">
        <v>24226</v>
      </c>
      <c r="CE8" s="72">
        <v>24371</v>
      </c>
      <c r="CF8" s="72">
        <v>24882</v>
      </c>
      <c r="CG8" s="72">
        <v>25249</v>
      </c>
      <c r="CH8" s="72">
        <v>25711</v>
      </c>
      <c r="CI8" s="72">
        <v>26415</v>
      </c>
      <c r="CJ8" s="71">
        <v>53621</v>
      </c>
      <c r="CK8" s="72">
        <v>8832</v>
      </c>
      <c r="CL8" s="72">
        <v>8198</v>
      </c>
      <c r="CM8" s="72">
        <v>7054</v>
      </c>
      <c r="CN8" s="72">
        <v>7405</v>
      </c>
      <c r="CO8" s="72">
        <v>7927</v>
      </c>
      <c r="CP8" s="72">
        <v>8736</v>
      </c>
      <c r="CQ8" s="72">
        <v>8797</v>
      </c>
      <c r="CR8" s="72">
        <v>8852</v>
      </c>
      <c r="CS8" s="72">
        <v>9060</v>
      </c>
      <c r="CT8" s="72">
        <v>9135</v>
      </c>
      <c r="CU8" s="71">
        <v>15586</v>
      </c>
      <c r="CV8" s="72">
        <v>140.19999999999999</v>
      </c>
      <c r="CW8" s="72">
        <v>147.5</v>
      </c>
      <c r="CX8" s="72">
        <v>142.9</v>
      </c>
      <c r="CY8" s="72">
        <v>140.9</v>
      </c>
      <c r="CZ8" s="72">
        <v>140.4</v>
      </c>
      <c r="DA8" s="72">
        <v>67.5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54.6</v>
      </c>
      <c r="DG8" s="72">
        <v>5</v>
      </c>
      <c r="DH8" s="72">
        <v>11.4</v>
      </c>
      <c r="DI8" s="72">
        <v>8.5</v>
      </c>
      <c r="DJ8" s="72">
        <v>9.3000000000000007</v>
      </c>
      <c r="DK8" s="72">
        <v>12.6</v>
      </c>
      <c r="DL8" s="72">
        <v>17.899999999999999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25</v>
      </c>
      <c r="DR8" s="71">
        <v>34.700000000000003</v>
      </c>
      <c r="DS8" s="71">
        <v>7.5</v>
      </c>
      <c r="DT8" s="71">
        <v>12.6</v>
      </c>
      <c r="DU8" s="71">
        <v>17.2</v>
      </c>
      <c r="DV8" s="71">
        <v>22.6</v>
      </c>
      <c r="DW8" s="71">
        <v>52.6</v>
      </c>
      <c r="DX8" s="71">
        <v>54.2</v>
      </c>
      <c r="DY8" s="71">
        <v>53.8</v>
      </c>
      <c r="DZ8" s="71">
        <v>56.1</v>
      </c>
      <c r="EA8" s="71">
        <v>56.4</v>
      </c>
      <c r="EB8" s="71">
        <v>53.5</v>
      </c>
      <c r="EC8" s="71">
        <v>20</v>
      </c>
      <c r="ED8" s="71">
        <v>10.4</v>
      </c>
      <c r="EE8" s="71">
        <v>19.100000000000001</v>
      </c>
      <c r="EF8" s="71">
        <v>25.4</v>
      </c>
      <c r="EG8" s="71">
        <v>35.4</v>
      </c>
      <c r="EH8" s="71">
        <v>68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70</v>
      </c>
      <c r="EN8" s="72">
        <v>8299200</v>
      </c>
      <c r="EO8" s="72">
        <v>50833880</v>
      </c>
      <c r="EP8" s="72">
        <v>50872180</v>
      </c>
      <c r="EQ8" s="72">
        <v>49830740</v>
      </c>
      <c r="ER8" s="72">
        <v>49914280</v>
      </c>
      <c r="ES8" s="72">
        <v>36094355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207</v>
      </c>
      <c r="C10" s="77" t="s">
        <v>208</v>
      </c>
      <c r="D10" s="77" t="s">
        <v>209</v>
      </c>
      <c r="E10" s="77" t="s">
        <v>210</v>
      </c>
      <c r="F10" s="77" t="s">
        <v>211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医療局経営管理課</cp:lastModifiedBy>
  <dcterms:created xsi:type="dcterms:W3CDTF">2020-12-15T03:50:24Z</dcterms:created>
  <dcterms:modified xsi:type="dcterms:W3CDTF">2021-01-20T06:47:20Z</dcterms:modified>
  <cp:category/>
</cp:coreProperties>
</file>