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84\disk1\04　水道班\02 斉藤主任\004_財政課照会関係\20210119予出班_財政課_経営比較分析表(R1決算)の分析_三浦さんがまとめて回答\"/>
    </mc:Choice>
  </mc:AlternateContent>
  <workbookProtection workbookAlgorithmName="SHA-512" workbookHashValue="do9GLoCsaRHU3wpi5uK5zpI+5SLDr/K2xuskk/chcHKxkjlntLjk5P0Aw19dGA0rVP4SmHQmReX6kSYBpFhlKQ==" workbookSaltValue="oB9hzsbN0frGWimC7pkHQQ=="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<sst xmlns="http://schemas.openxmlformats.org/spreadsheetml/2006/main" count="228" uniqueCount="115">
  <si>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</si>
  <si>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</si>
  <si>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</si>
  <si>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</si>
  <si>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</si>
  <si>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</si>
  <si>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</si>
  <si>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</si>
  <si>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</si>
  <si>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</si>
  <si>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</si>
  <si>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</si>
  <si>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</si>
  <si>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</si>
  <si>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</si>
  <si>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</si>
  <si>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</si>
  <si>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</si>
  <si>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</si>
  <si>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</si>
  <si>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</si>
  <si>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</si>
  <si>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</si>
  <si>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</si>
  <si>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</si>
  <si>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</si>
  <si>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</si>
  <si>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</si>
  <si>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</si>
  <si>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</si>
  <si>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</si>
  <si>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</si>
  <si>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</si>
  <si>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</si>
  <si>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</si>
  <si>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</si>
  <si>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</si>
  <si>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</si>
  <si>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</si>
  <si>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</si>
  <si>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</si>
  <si>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</si>
  <si>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</si>
  <si>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</si>
  <si>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</si>
  <si>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</si>
  <si>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</si>
  <si>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</si>
  <si>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</si>
  <si>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</si>
  <si>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</si>
  <si>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</si>
  <si>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</si>
  <si>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</si>
  <si>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</si>
  <si>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</si>
  <si>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</si>
  <si>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</si>
  <si>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</si>
  <si>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</si>
  <si>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</si>
  <si>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</si>
  <si>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</si>
  <si>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</si>
  <si>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</si>
  <si>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</si>
  <si>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</si>
  <si>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</si>
  <si>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</si>
  <si>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</si>
  <si>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</si>
  <si>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</si>
  <si>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</si>
  <si>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</si>
  <si>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</si>
  <si>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</si>
  <si>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</si>
  <si>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</si>
  <si>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</si>
  <si>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</si>
  <si>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</si>
  <si>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</si>
  <si>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</si>
  <si>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</si>
  <si>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</si>
  <si>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</si>
  <si>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</si>
  <si>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</si>
  <si>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</si>
  <si>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</si>
  <si>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</si>
  <si>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</si>
  <si>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</si>
  <si>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</si>
  <si>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</si>
  <si>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</si>
  <si>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</si>
  <si>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</si>
  <si>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</si>
  <si>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</si>
  <si>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</si>
  <si>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</si>
  <si>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</si>
  <si>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</si>
  <si>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</si>
  <si>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</si>
  <si>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</si>
  <si>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</si>
  <si>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</si>
  <si>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</si>
  <si>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</si>
  <si>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</si>
  <si>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　経常収支比率は100％を超え，累積欠損金もなく，経営は安定しています。
　しかしながら，水源を確保するためのダム建設負担金や給水エリアが広範囲で管路敷設費用等が多額であったことから，設備投資に要した企業債の償還財源を確保するため，受水市町村との協議を経て資金ベースにより料金を徴収しており，経常収支比率及び料金回収率が類似団体平均より高くなっています。
　給水原価は，前述のとおり，設備投資が多額であったことから減価償却費負担が高額である一方で，給水人口が当初見込んだほどには増加せず，水需要が伸び悩んだことから，類似団体平均より高くなっています。
　また，企業債残高対給水収益比率は，初期投資に係る企業債償還が令和元年度に完了</t>
    </r>
    <r>
      <rPr>
        <u/>
        <sz val="11"/>
        <color rgb="FFFF0000"/>
        <rFont val="ＭＳ ゴシック"/>
        <family val="3"/>
        <charset val="128"/>
      </rPr>
      <t>した</t>
    </r>
    <r>
      <rPr>
        <sz val="11"/>
        <color theme="1"/>
        <rFont val="ＭＳ ゴシック"/>
        <family val="3"/>
        <charset val="128"/>
      </rPr>
      <t>ことから，低下傾向となっています。施設利用率は類似団体平均よりは高いですが，水需要の伸び悩みにより</t>
    </r>
    <r>
      <rPr>
        <u/>
        <sz val="11"/>
        <color rgb="FFFF0000"/>
        <rFont val="ＭＳ ゴシック"/>
        <family val="3"/>
        <charset val="128"/>
      </rPr>
      <t>長期的には</t>
    </r>
    <r>
      <rPr>
        <sz val="11"/>
        <color theme="1"/>
        <rFont val="ＭＳ ゴシック"/>
        <family val="3"/>
        <charset val="128"/>
      </rPr>
      <t>低下傾向にあります。</t>
    </r>
    <rPh sb="307" eb="309">
      <t>レイワ</t>
    </rPh>
    <rPh sb="309" eb="310">
      <t>ゲン</t>
    </rPh>
    <rPh sb="366" eb="369">
      <t>チョウキテキ</t>
    </rPh>
    <phoneticPr fontId="4"/>
  </si>
  <si>
    <r>
      <t>　水道用水供給事業の経営状況は，健全性が確保され安定して推移しており，平成27年4月には，企業債償還額の逓減や委託業務の見直し等によるコスト削減の取組により料金の減額改定を行っています。
　しかしながら，今後は長期人口減少社会の到来等による水需要の逓減や老朽管路更新費用の増加など経営を取り巻く環境は厳しさを増してくることから，これらの諸課題に対応するため，「宮城県企業局水道事業経営管理戦略プラン」に掲げた各施策</t>
    </r>
    <r>
      <rPr>
        <u/>
        <sz val="11"/>
        <color rgb="FFFF0000"/>
        <rFont val="ＭＳ ゴシック"/>
        <family val="3"/>
        <charset val="128"/>
      </rPr>
      <t>について</t>
    </r>
    <r>
      <rPr>
        <sz val="11"/>
        <color theme="1"/>
        <rFont val="ＭＳ ゴシック"/>
        <family val="3"/>
        <charset val="128"/>
      </rPr>
      <t>計画的に取り組んでいくとともに「民の力を最大限活用」した</t>
    </r>
    <r>
      <rPr>
        <u/>
        <sz val="11"/>
        <color rgb="FFFF0000"/>
        <rFont val="ＭＳ ゴシック"/>
        <family val="3"/>
        <charset val="128"/>
      </rPr>
      <t>コンセッション方式の導入に向けた手続き</t>
    </r>
    <r>
      <rPr>
        <sz val="11"/>
        <color theme="1"/>
        <rFont val="ＭＳ ゴシック"/>
        <family val="3"/>
        <charset val="128"/>
      </rPr>
      <t xml:space="preserve">を進めていくこととしています。
</t>
    </r>
    <rPh sb="246" eb="248">
      <t>ホウシキ</t>
    </rPh>
    <rPh sb="249" eb="251">
      <t>ドウニュウ</t>
    </rPh>
    <rPh sb="252" eb="253">
      <t>ム</t>
    </rPh>
    <rPh sb="255" eb="257">
      <t>テツヅ</t>
    </rPh>
    <rPh sb="259" eb="260">
      <t>スス</t>
    </rPh>
    <phoneticPr fontId="4"/>
  </si>
  <si>
    <r>
      <t>　管路等は長寿命化の措置を講じることにより耐用年数以上の期間の使用が可能になることから，劣化・老朽化等の状況を調査しながら，適宜長寿命化及び更新の措置を講じ</t>
    </r>
    <r>
      <rPr>
        <u/>
        <sz val="11"/>
        <color rgb="FFFF0000"/>
        <rFont val="ＭＳ ゴシック"/>
        <family val="3"/>
        <charset val="128"/>
      </rPr>
      <t>ています。</t>
    </r>
    <r>
      <rPr>
        <sz val="11"/>
        <color theme="1"/>
        <rFont val="ＭＳ ゴシック"/>
        <family val="3"/>
        <charset val="128"/>
      </rPr>
      <t>管路の強靱化対策について</t>
    </r>
    <r>
      <rPr>
        <u/>
        <sz val="11"/>
        <color rgb="FFFF0000"/>
        <rFont val="ＭＳ ゴシック"/>
        <family val="3"/>
        <charset val="128"/>
      </rPr>
      <t>は</t>
    </r>
    <r>
      <rPr>
        <sz val="11"/>
        <color theme="1"/>
        <rFont val="ＭＳ ゴシック"/>
        <family val="3"/>
        <charset val="128"/>
      </rPr>
      <t>，東</t>
    </r>
    <r>
      <rPr>
        <sz val="11"/>
        <rFont val="ＭＳ ゴシック"/>
        <family val="3"/>
        <charset val="128"/>
      </rPr>
      <t>日本大震災の教訓を踏まえた耐震化やループ化等に積極的に取り組んでいます。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</si>
</sst>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0.37</c:v>
                </c:pt>
                <c:pt idx="1">
                  <c:v>0</c:v>
                </c:pt>
                <c:pt idx="2" formatCode="#,##0.00;&quot;△&quot;#,##0.00;&quot;-&quot;">
                  <c:v>0.34</c:v>
                </c:pt>
                <c:pt idx="3" formatCode="#,##0.00;&quot;△&quot;#,##0.00;&quot;-&quot;">
                  <c:v>0.46</c:v>
                </c:pt>
                <c:pt idx="4" formatCode="#,##0.00;&quot;△&quot;#,##0.00;&quot;-&quot;">
                  <c:v>0.53</c:v>
                </c:pt>
              </c:numCache>
            </c:numRef>
          </c:val>
          <c:extLst>
            <c:ext xmlns:c16="http://schemas.microsoft.com/office/drawing/2014/chart" uri="{C3380CC4-5D6E-409C-BE32-E72D297353CC}">
              <c16:uniqueId val="{00000000-52E8-481B-A4D2-A1B6920C42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52E8-481B-A4D2-A1B6920C42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68.14</c:v>
                </c:pt>
                <c:pt idx="1">
                  <c:v>67.77</c:v>
                </c:pt>
                <c:pt idx="2">
                  <c:v>67.37</c:v>
                </c:pt>
                <c:pt idx="3">
                  <c:v>67.239999999999995</c:v>
                </c:pt>
                <c:pt idx="4">
                  <c:v>67.53</c:v>
                </c:pt>
              </c:numCache>
            </c:numRef>
          </c:val>
          <c:extLst>
            <c:ext xmlns:c16="http://schemas.microsoft.com/office/drawing/2014/chart" uri="{C3380CC4-5D6E-409C-BE32-E72D297353CC}">
              <c16:uniqueId val="{00000000-E5C3-4DA8-865E-9EA9A7D2EE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E5C3-4DA8-865E-9EA9A7D2EE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99.98</c:v>
                </c:pt>
                <c:pt idx="1">
                  <c:v>99.94</c:v>
                </c:pt>
                <c:pt idx="2">
                  <c:v>99.99</c:v>
                </c:pt>
                <c:pt idx="3">
                  <c:v>99.97</c:v>
                </c:pt>
                <c:pt idx="4">
                  <c:v>99.98</c:v>
                </c:pt>
              </c:numCache>
            </c:numRef>
          </c:val>
          <c:extLst>
            <c:ext xmlns:c16="http://schemas.microsoft.com/office/drawing/2014/chart" uri="{C3380CC4-5D6E-409C-BE32-E72D297353CC}">
              <c16:uniqueId val="{00000000-8960-4BB8-80B6-8050593D16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8960-4BB8-80B6-8050593D16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138.38</c:v>
                </c:pt>
                <c:pt idx="1">
                  <c:v>141.57</c:v>
                </c:pt>
                <c:pt idx="2">
                  <c:v>143.72999999999999</c:v>
                </c:pt>
                <c:pt idx="3">
                  <c:v>140.44</c:v>
                </c:pt>
                <c:pt idx="4">
                  <c:v>144.32</c:v>
                </c:pt>
              </c:numCache>
            </c:numRef>
          </c:val>
          <c:extLst>
            <c:ext xmlns:c16="http://schemas.microsoft.com/office/drawing/2014/chart" uri="{C3380CC4-5D6E-409C-BE32-E72D297353CC}">
              <c16:uniqueId val="{00000000-FFC8-4EE2-A1BC-73DF745C3B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FFC8-4EE2-A1BC-73DF745C3B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45.08</c:v>
                </c:pt>
                <c:pt idx="1">
                  <c:v>46.97</c:v>
                </c:pt>
                <c:pt idx="2">
                  <c:v>48.17</c:v>
                </c:pt>
                <c:pt idx="3">
                  <c:v>49.88</c:v>
                </c:pt>
                <c:pt idx="4">
                  <c:v>50.9</c:v>
                </c:pt>
              </c:numCache>
            </c:numRef>
          </c:val>
          <c:extLst>
            <c:ext xmlns:c16="http://schemas.microsoft.com/office/drawing/2014/chart" uri="{C3380CC4-5D6E-409C-BE32-E72D297353CC}">
              <c16:uniqueId val="{00000000-6061-4722-808A-18D9E7FB33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6061-4722-808A-18D9E7FB33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1.34</c:v>
                </c:pt>
                <c:pt idx="1">
                  <c:v>1.86</c:v>
                </c:pt>
                <c:pt idx="2">
                  <c:v>27.72</c:v>
                </c:pt>
                <c:pt idx="3">
                  <c:v>43.68</c:v>
                </c:pt>
                <c:pt idx="4">
                  <c:v>57.94</c:v>
                </c:pt>
              </c:numCache>
            </c:numRef>
          </c:val>
          <c:extLst>
            <c:ext xmlns:c16="http://schemas.microsoft.com/office/drawing/2014/chart" uri="{C3380CC4-5D6E-409C-BE32-E72D297353CC}">
              <c16:uniqueId val="{00000000-ECF0-4C6D-92C8-A409D27A46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ECF0-4C6D-92C8-A409D27A46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3-47EB-91DB-167E303F97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3543-47EB-91DB-167E303F97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140.35</c:v>
                </c:pt>
                <c:pt idx="1">
                  <c:v>179.72</c:v>
                </c:pt>
                <c:pt idx="2">
                  <c:v>189.97</c:v>
                </c:pt>
                <c:pt idx="3">
                  <c:v>262.86</c:v>
                </c:pt>
                <c:pt idx="4">
                  <c:v>339.35</c:v>
                </c:pt>
              </c:numCache>
            </c:numRef>
          </c:val>
          <c:extLst>
            <c:ext xmlns:c16="http://schemas.microsoft.com/office/drawing/2014/chart" uri="{C3380CC4-5D6E-409C-BE32-E72D297353CC}">
              <c16:uniqueId val="{00000000-097F-40B7-AA20-7CF297C520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097F-40B7-AA20-7CF297C520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365.57</c:v>
                </c:pt>
                <c:pt idx="1">
                  <c:v>320.14999999999998</c:v>
                </c:pt>
                <c:pt idx="2">
                  <c:v>284.8</c:v>
                </c:pt>
                <c:pt idx="3">
                  <c:v>251.02</c:v>
                </c:pt>
                <c:pt idx="4">
                  <c:v>222.59</c:v>
                </c:pt>
              </c:numCache>
            </c:numRef>
          </c:val>
          <c:extLst>
            <c:ext xmlns:c16="http://schemas.microsoft.com/office/drawing/2014/chart" uri="{C3380CC4-5D6E-409C-BE32-E72D297353CC}">
              <c16:uniqueId val="{00000000-ADB4-4AD3-9C33-0F7E06D2D0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ADB4-4AD3-9C33-0F7E06D2D0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143.32</c:v>
                </c:pt>
                <c:pt idx="1">
                  <c:v>146.66999999999999</c:v>
                </c:pt>
                <c:pt idx="2">
                  <c:v>150.04</c:v>
                </c:pt>
                <c:pt idx="3">
                  <c:v>145.78</c:v>
                </c:pt>
                <c:pt idx="4">
                  <c:v>150.49</c:v>
                </c:pt>
              </c:numCache>
            </c:numRef>
          </c:val>
          <c:extLst>
            <c:ext xmlns:c16="http://schemas.microsoft.com/office/drawing/2014/chart" uri="{C3380CC4-5D6E-409C-BE32-E72D297353CC}">
              <c16:uniqueId val="{00000000-0FEA-42A1-969B-057ABFE31C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0FEA-42A1-969B-057ABFE31C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101.37</c:v>
                </c:pt>
                <c:pt idx="1">
                  <c:v>99.56</c:v>
                </c:pt>
                <c:pt idx="2">
                  <c:v>97.68</c:v>
                </c:pt>
                <c:pt idx="3">
                  <c:v>100.74</c:v>
                </c:pt>
                <c:pt idx="4">
                  <c:v>97.3</c:v>
                </c:pt>
              </c:numCache>
            </c:numRef>
          </c:val>
          <c:extLst>
            <c:ext xmlns:c16="http://schemas.microsoft.com/office/drawing/2014/chart" uri="{C3380CC4-5D6E-409C-BE32-E72D297353CC}">
              <c16:uniqueId val="{00000000-B502-4814-B659-62B52F4680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B502-4814-B659-62B52F4680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f>データ!$R$6</f>
        <v>2292385</v>
      </c>
      <c r="AM8" s="71"/>
      <c r="AN8" s="71"/>
      <c r="AO8" s="71"/>
      <c r="AP8" s="71"/>
      <c r="AQ8" s="71"/>
      <c r="AR8" s="71"/>
      <c r="AS8" s="71"/>
      <c r="AT8" s="67">
        <f>データ!$S$6</f>
        <v>7282.29</v>
      </c>
      <c r="AU8" s="68"/>
      <c r="AV8" s="68"/>
      <c r="AW8" s="68"/>
      <c r="AX8" s="68"/>
      <c r="AY8" s="68"/>
      <c r="AZ8" s="68"/>
      <c r="BA8" s="68"/>
      <c r="BB8" s="70">
        <f>データ!$T$6</f>
        <v>314.79000000000002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84.49</v>
      </c>
      <c r="J10" s="68"/>
      <c r="K10" s="68"/>
      <c r="L10" s="68"/>
      <c r="M10" s="68"/>
      <c r="N10" s="68"/>
      <c r="O10" s="69"/>
      <c r="P10" s="70">
        <f>データ!$P$6</f>
        <v>99.3</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1887186</v>
      </c>
      <c r="AM10" s="71"/>
      <c r="AN10" s="71"/>
      <c r="AO10" s="71"/>
      <c r="AP10" s="71"/>
      <c r="AQ10" s="71"/>
      <c r="AR10" s="71"/>
      <c r="AS10" s="71"/>
      <c r="AT10" s="67">
        <f>データ!$V$6</f>
        <v>4612.4799999999996</v>
      </c>
      <c r="AU10" s="68"/>
      <c r="AV10" s="68"/>
      <c r="AW10" s="68"/>
      <c r="AX10" s="68"/>
      <c r="AY10" s="68"/>
      <c r="AZ10" s="68"/>
      <c r="BA10" s="68"/>
      <c r="BB10" s="70">
        <f>データ!$W$6</f>
        <v>409.15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ZwCjnFfC7WCEOEqHaEIxnRzqGgZhQAABnluig0xeACgzK47giLGolIF6RWnZK8oX5jeXW+bZrjQpq3ugojduA==" saltValue="mnIxlnq/nVPt/MkWYNo26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40002</v>
      </c>
      <c r="D6" s="34">
        <f t="shared" si="3"/>
        <v>46</v>
      </c>
      <c r="E6" s="34">
        <f t="shared" si="3"/>
        <v>1</v>
      </c>
      <c r="F6" s="34">
        <f t="shared" si="3"/>
        <v>0</v>
      </c>
      <c r="G6" s="34">
        <f t="shared" si="3"/>
        <v>2</v>
      </c>
      <c r="H6" s="34" t="str">
        <f t="shared" si="3"/>
        <v>宮城県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84.49</v>
      </c>
      <c r="P6" s="35">
        <f t="shared" si="3"/>
        <v>99.3</v>
      </c>
      <c r="Q6" s="35">
        <f t="shared" si="3"/>
        <v>0</v>
      </c>
      <c r="R6" s="35">
        <f t="shared" si="3"/>
        <v>2292385</v>
      </c>
      <c r="S6" s="35">
        <f t="shared" si="3"/>
        <v>7282.29</v>
      </c>
      <c r="T6" s="35">
        <f t="shared" si="3"/>
        <v>314.79000000000002</v>
      </c>
      <c r="U6" s="35">
        <f t="shared" si="3"/>
        <v>1887186</v>
      </c>
      <c r="V6" s="35">
        <f t="shared" si="3"/>
        <v>4612.4799999999996</v>
      </c>
      <c r="W6" s="35">
        <f t="shared" si="3"/>
        <v>409.15</v>
      </c>
      <c r="X6" s="36">
        <f>IF(X7="",NA(),X7)</f>
        <v>138.38</v>
      </c>
      <c r="Y6" s="36">
        <f t="shared" ref="Y6:AG6" si="4">IF(Y7="",NA(),Y7)</f>
        <v>141.57</v>
      </c>
      <c r="Z6" s="36">
        <f t="shared" si="4"/>
        <v>143.72999999999999</v>
      </c>
      <c r="AA6" s="36">
        <f t="shared" si="4"/>
        <v>140.44</v>
      </c>
      <c r="AB6" s="36">
        <f t="shared" si="4"/>
        <v>144.32</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140.35</v>
      </c>
      <c r="AU6" s="36">
        <f t="shared" ref="AU6:BC6" si="6">IF(AU7="",NA(),AU7)</f>
        <v>179.72</v>
      </c>
      <c r="AV6" s="36">
        <f t="shared" si="6"/>
        <v>189.97</v>
      </c>
      <c r="AW6" s="36">
        <f t="shared" si="6"/>
        <v>262.86</v>
      </c>
      <c r="AX6" s="36">
        <f t="shared" si="6"/>
        <v>339.35</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365.57</v>
      </c>
      <c r="BF6" s="36">
        <f t="shared" ref="BF6:BN6" si="7">IF(BF7="",NA(),BF7)</f>
        <v>320.14999999999998</v>
      </c>
      <c r="BG6" s="36">
        <f t="shared" si="7"/>
        <v>284.8</v>
      </c>
      <c r="BH6" s="36">
        <f t="shared" si="7"/>
        <v>251.02</v>
      </c>
      <c r="BI6" s="36">
        <f t="shared" si="7"/>
        <v>222.59</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143.32</v>
      </c>
      <c r="BQ6" s="36">
        <f t="shared" ref="BQ6:BY6" si="8">IF(BQ7="",NA(),BQ7)</f>
        <v>146.66999999999999</v>
      </c>
      <c r="BR6" s="36">
        <f t="shared" si="8"/>
        <v>150.04</v>
      </c>
      <c r="BS6" s="36">
        <f t="shared" si="8"/>
        <v>145.78</v>
      </c>
      <c r="BT6" s="36">
        <f t="shared" si="8"/>
        <v>150.49</v>
      </c>
      <c r="BU6" s="36">
        <f t="shared" si="8"/>
        <v>112.81</v>
      </c>
      <c r="BV6" s="36">
        <f t="shared" si="8"/>
        <v>113.88</v>
      </c>
      <c r="BW6" s="36">
        <f t="shared" si="8"/>
        <v>114.14</v>
      </c>
      <c r="BX6" s="36">
        <f t="shared" si="8"/>
        <v>112.83</v>
      </c>
      <c r="BY6" s="36">
        <f t="shared" si="8"/>
        <v>112.84</v>
      </c>
      <c r="BZ6" s="35" t="str">
        <f>IF(BZ7="","",IF(BZ7="-","【-】","【"&amp;SUBSTITUTE(TEXT(BZ7,"#,##0.00"),"-","△")&amp;"】"))</f>
        <v>【112.84】</v>
      </c>
      <c r="CA6" s="36">
        <f>IF(CA7="",NA(),CA7)</f>
        <v>101.37</v>
      </c>
      <c r="CB6" s="36">
        <f t="shared" ref="CB6:CJ6" si="9">IF(CB7="",NA(),CB7)</f>
        <v>99.56</v>
      </c>
      <c r="CC6" s="36">
        <f t="shared" si="9"/>
        <v>97.68</v>
      </c>
      <c r="CD6" s="36">
        <f t="shared" si="9"/>
        <v>100.74</v>
      </c>
      <c r="CE6" s="36">
        <f t="shared" si="9"/>
        <v>97.3</v>
      </c>
      <c r="CF6" s="36">
        <f t="shared" si="9"/>
        <v>75.3</v>
      </c>
      <c r="CG6" s="36">
        <f t="shared" si="9"/>
        <v>74.02</v>
      </c>
      <c r="CH6" s="36">
        <f t="shared" si="9"/>
        <v>73.03</v>
      </c>
      <c r="CI6" s="36">
        <f t="shared" si="9"/>
        <v>73.86</v>
      </c>
      <c r="CJ6" s="36">
        <f t="shared" si="9"/>
        <v>73.849999999999994</v>
      </c>
      <c r="CK6" s="35" t="str">
        <f>IF(CK7="","",IF(CK7="-","【-】","【"&amp;SUBSTITUTE(TEXT(CK7,"#,##0.00"),"-","△")&amp;"】"))</f>
        <v>【73.85】</v>
      </c>
      <c r="CL6" s="36">
        <f>IF(CL7="",NA(),CL7)</f>
        <v>68.14</v>
      </c>
      <c r="CM6" s="36">
        <f t="shared" ref="CM6:CU6" si="10">IF(CM7="",NA(),CM7)</f>
        <v>67.77</v>
      </c>
      <c r="CN6" s="36">
        <f t="shared" si="10"/>
        <v>67.37</v>
      </c>
      <c r="CO6" s="36">
        <f t="shared" si="10"/>
        <v>67.239999999999995</v>
      </c>
      <c r="CP6" s="36">
        <f t="shared" si="10"/>
        <v>67.53</v>
      </c>
      <c r="CQ6" s="36">
        <f t="shared" si="10"/>
        <v>61.82</v>
      </c>
      <c r="CR6" s="36">
        <f t="shared" si="10"/>
        <v>61.66</v>
      </c>
      <c r="CS6" s="36">
        <f t="shared" si="10"/>
        <v>62.19</v>
      </c>
      <c r="CT6" s="36">
        <f t="shared" si="10"/>
        <v>61.77</v>
      </c>
      <c r="CU6" s="36">
        <f t="shared" si="10"/>
        <v>61.69</v>
      </c>
      <c r="CV6" s="35" t="str">
        <f>IF(CV7="","",IF(CV7="-","【-】","【"&amp;SUBSTITUTE(TEXT(CV7,"#,##0.00"),"-","△")&amp;"】"))</f>
        <v>【61.69】</v>
      </c>
      <c r="CW6" s="36">
        <f>IF(CW7="",NA(),CW7)</f>
        <v>99.98</v>
      </c>
      <c r="CX6" s="36">
        <f t="shared" ref="CX6:DF6" si="11">IF(CX7="",NA(),CX7)</f>
        <v>99.94</v>
      </c>
      <c r="CY6" s="36">
        <f t="shared" si="11"/>
        <v>99.99</v>
      </c>
      <c r="CZ6" s="36">
        <f t="shared" si="11"/>
        <v>99.97</v>
      </c>
      <c r="DA6" s="36">
        <f t="shared" si="11"/>
        <v>99.98</v>
      </c>
      <c r="DB6" s="36">
        <f t="shared" si="11"/>
        <v>100.03</v>
      </c>
      <c r="DC6" s="36">
        <f t="shared" si="11"/>
        <v>100.05</v>
      </c>
      <c r="DD6" s="36">
        <f t="shared" si="11"/>
        <v>100.05</v>
      </c>
      <c r="DE6" s="36">
        <f t="shared" si="11"/>
        <v>100.08</v>
      </c>
      <c r="DF6" s="36">
        <f t="shared" si="11"/>
        <v>100</v>
      </c>
      <c r="DG6" s="35" t="str">
        <f>IF(DG7="","",IF(DG7="-","【-】","【"&amp;SUBSTITUTE(TEXT(DG7,"#,##0.00"),"-","△")&amp;"】"))</f>
        <v>【100.00】</v>
      </c>
      <c r="DH6" s="36">
        <f>IF(DH7="",NA(),DH7)</f>
        <v>45.08</v>
      </c>
      <c r="DI6" s="36">
        <f t="shared" ref="DI6:DQ6" si="12">IF(DI7="",NA(),DI7)</f>
        <v>46.97</v>
      </c>
      <c r="DJ6" s="36">
        <f t="shared" si="12"/>
        <v>48.17</v>
      </c>
      <c r="DK6" s="36">
        <f t="shared" si="12"/>
        <v>49.88</v>
      </c>
      <c r="DL6" s="36">
        <f t="shared" si="12"/>
        <v>50.9</v>
      </c>
      <c r="DM6" s="36">
        <f t="shared" si="12"/>
        <v>52.4</v>
      </c>
      <c r="DN6" s="36">
        <f t="shared" si="12"/>
        <v>53.56</v>
      </c>
      <c r="DO6" s="36">
        <f t="shared" si="12"/>
        <v>54.73</v>
      </c>
      <c r="DP6" s="36">
        <f t="shared" si="12"/>
        <v>55.77</v>
      </c>
      <c r="DQ6" s="36">
        <f t="shared" si="12"/>
        <v>56.48</v>
      </c>
      <c r="DR6" s="35" t="str">
        <f>IF(DR7="","",IF(DR7="-","【-】","【"&amp;SUBSTITUTE(TEXT(DR7,"#,##0.00"),"-","△")&amp;"】"))</f>
        <v>【56.48】</v>
      </c>
      <c r="DS6" s="36">
        <f>IF(DS7="",NA(),DS7)</f>
        <v>1.34</v>
      </c>
      <c r="DT6" s="36">
        <f t="shared" ref="DT6:EB6" si="13">IF(DT7="",NA(),DT7)</f>
        <v>1.86</v>
      </c>
      <c r="DU6" s="36">
        <f t="shared" si="13"/>
        <v>27.72</v>
      </c>
      <c r="DV6" s="36">
        <f t="shared" si="13"/>
        <v>43.68</v>
      </c>
      <c r="DW6" s="36">
        <f t="shared" si="13"/>
        <v>57.94</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0.37</v>
      </c>
      <c r="EE6" s="35">
        <f t="shared" ref="EE6:EM6" si="14">IF(EE7="",NA(),EE7)</f>
        <v>0</v>
      </c>
      <c r="EF6" s="36">
        <f t="shared" si="14"/>
        <v>0.34</v>
      </c>
      <c r="EG6" s="36">
        <f t="shared" si="14"/>
        <v>0.46</v>
      </c>
      <c r="EH6" s="36">
        <f t="shared" si="14"/>
        <v>0.53</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40002</v>
      </c>
      <c r="D7" s="38">
        <v>46</v>
      </c>
      <c r="E7" s="38">
        <v>1</v>
      </c>
      <c r="F7" s="38">
        <v>0</v>
      </c>
      <c r="G7" s="38">
        <v>2</v>
      </c>
      <c r="H7" s="38" t="s">
        <v>93</v>
      </c>
      <c r="I7" s="38" t="s">
        <v>94</v>
      </c>
      <c r="J7" s="38" t="s">
        <v>95</v>
      </c>
      <c r="K7" s="38" t="s">
        <v>96</v>
      </c>
      <c r="L7" s="38" t="s">
        <v>97</v>
      </c>
      <c r="M7" s="38" t="s">
        <v>98</v>
      </c>
      <c r="N7" s="39" t="s">
        <v>99</v>
      </c>
      <c r="O7" s="39">
        <v>84.49</v>
      </c>
      <c r="P7" s="39">
        <v>99.3</v>
      </c>
      <c r="Q7" s="39">
        <v>0</v>
      </c>
      <c r="R7" s="39">
        <v>2292385</v>
      </c>
      <c r="S7" s="39">
        <v>7282.29</v>
      </c>
      <c r="T7" s="39">
        <v>314.79000000000002</v>
      </c>
      <c r="U7" s="39">
        <v>1887186</v>
      </c>
      <c r="V7" s="39">
        <v>4612.4799999999996</v>
      </c>
      <c r="W7" s="39">
        <v>409.15</v>
      </c>
      <c r="X7" s="39">
        <v>138.38</v>
      </c>
      <c r="Y7" s="39">
        <v>141.57</v>
      </c>
      <c r="Z7" s="39">
        <v>143.72999999999999</v>
      </c>
      <c r="AA7" s="39">
        <v>140.44</v>
      </c>
      <c r="AB7" s="39">
        <v>144.32</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140.35</v>
      </c>
      <c r="AU7" s="39">
        <v>179.72</v>
      </c>
      <c r="AV7" s="39">
        <v>189.97</v>
      </c>
      <c r="AW7" s="39">
        <v>262.86</v>
      </c>
      <c r="AX7" s="39">
        <v>339.35</v>
      </c>
      <c r="AY7" s="39">
        <v>212.95</v>
      </c>
      <c r="AZ7" s="39">
        <v>224.41</v>
      </c>
      <c r="BA7" s="39">
        <v>243.44</v>
      </c>
      <c r="BB7" s="39">
        <v>258.49</v>
      </c>
      <c r="BC7" s="39">
        <v>271.10000000000002</v>
      </c>
      <c r="BD7" s="39">
        <v>271.10000000000002</v>
      </c>
      <c r="BE7" s="39">
        <v>365.57</v>
      </c>
      <c r="BF7" s="39">
        <v>320.14999999999998</v>
      </c>
      <c r="BG7" s="39">
        <v>284.8</v>
      </c>
      <c r="BH7" s="39">
        <v>251.02</v>
      </c>
      <c r="BI7" s="39">
        <v>222.59</v>
      </c>
      <c r="BJ7" s="39">
        <v>333.48</v>
      </c>
      <c r="BK7" s="39">
        <v>320.31</v>
      </c>
      <c r="BL7" s="39">
        <v>303.26</v>
      </c>
      <c r="BM7" s="39">
        <v>290.31</v>
      </c>
      <c r="BN7" s="39">
        <v>272.95999999999998</v>
      </c>
      <c r="BO7" s="39">
        <v>272.95999999999998</v>
      </c>
      <c r="BP7" s="39">
        <v>143.32</v>
      </c>
      <c r="BQ7" s="39">
        <v>146.66999999999999</v>
      </c>
      <c r="BR7" s="39">
        <v>150.04</v>
      </c>
      <c r="BS7" s="39">
        <v>145.78</v>
      </c>
      <c r="BT7" s="39">
        <v>150.49</v>
      </c>
      <c r="BU7" s="39">
        <v>112.81</v>
      </c>
      <c r="BV7" s="39">
        <v>113.88</v>
      </c>
      <c r="BW7" s="39">
        <v>114.14</v>
      </c>
      <c r="BX7" s="39">
        <v>112.83</v>
      </c>
      <c r="BY7" s="39">
        <v>112.84</v>
      </c>
      <c r="BZ7" s="39">
        <v>112.84</v>
      </c>
      <c r="CA7" s="39">
        <v>101.37</v>
      </c>
      <c r="CB7" s="39">
        <v>99.56</v>
      </c>
      <c r="CC7" s="39">
        <v>97.68</v>
      </c>
      <c r="CD7" s="39">
        <v>100.74</v>
      </c>
      <c r="CE7" s="39">
        <v>97.3</v>
      </c>
      <c r="CF7" s="39">
        <v>75.3</v>
      </c>
      <c r="CG7" s="39">
        <v>74.02</v>
      </c>
      <c r="CH7" s="39">
        <v>73.03</v>
      </c>
      <c r="CI7" s="39">
        <v>73.86</v>
      </c>
      <c r="CJ7" s="39">
        <v>73.849999999999994</v>
      </c>
      <c r="CK7" s="39">
        <v>73.849999999999994</v>
      </c>
      <c r="CL7" s="39">
        <v>68.14</v>
      </c>
      <c r="CM7" s="39">
        <v>67.77</v>
      </c>
      <c r="CN7" s="39">
        <v>67.37</v>
      </c>
      <c r="CO7" s="39">
        <v>67.239999999999995</v>
      </c>
      <c r="CP7" s="39">
        <v>67.53</v>
      </c>
      <c r="CQ7" s="39">
        <v>61.82</v>
      </c>
      <c r="CR7" s="39">
        <v>61.66</v>
      </c>
      <c r="CS7" s="39">
        <v>62.19</v>
      </c>
      <c r="CT7" s="39">
        <v>61.77</v>
      </c>
      <c r="CU7" s="39">
        <v>61.69</v>
      </c>
      <c r="CV7" s="39">
        <v>61.69</v>
      </c>
      <c r="CW7" s="39">
        <v>99.98</v>
      </c>
      <c r="CX7" s="39">
        <v>99.94</v>
      </c>
      <c r="CY7" s="39">
        <v>99.99</v>
      </c>
      <c r="CZ7" s="39">
        <v>99.97</v>
      </c>
      <c r="DA7" s="39">
        <v>99.98</v>
      </c>
      <c r="DB7" s="39">
        <v>100.03</v>
      </c>
      <c r="DC7" s="39">
        <v>100.05</v>
      </c>
      <c r="DD7" s="39">
        <v>100.05</v>
      </c>
      <c r="DE7" s="39">
        <v>100.08</v>
      </c>
      <c r="DF7" s="39">
        <v>100</v>
      </c>
      <c r="DG7" s="39">
        <v>100</v>
      </c>
      <c r="DH7" s="39">
        <v>45.08</v>
      </c>
      <c r="DI7" s="39">
        <v>46.97</v>
      </c>
      <c r="DJ7" s="39">
        <v>48.17</v>
      </c>
      <c r="DK7" s="39">
        <v>49.88</v>
      </c>
      <c r="DL7" s="39">
        <v>50.9</v>
      </c>
      <c r="DM7" s="39">
        <v>52.4</v>
      </c>
      <c r="DN7" s="39">
        <v>53.56</v>
      </c>
      <c r="DO7" s="39">
        <v>54.73</v>
      </c>
      <c r="DP7" s="39">
        <v>55.77</v>
      </c>
      <c r="DQ7" s="39">
        <v>56.48</v>
      </c>
      <c r="DR7" s="39">
        <v>56.48</v>
      </c>
      <c r="DS7" s="39">
        <v>1.34</v>
      </c>
      <c r="DT7" s="39">
        <v>1.86</v>
      </c>
      <c r="DU7" s="39">
        <v>27.72</v>
      </c>
      <c r="DV7" s="39">
        <v>43.68</v>
      </c>
      <c r="DW7" s="39">
        <v>57.94</v>
      </c>
      <c r="DX7" s="39">
        <v>18.05</v>
      </c>
      <c r="DY7" s="39">
        <v>19.440000000000001</v>
      </c>
      <c r="DZ7" s="39">
        <v>22.46</v>
      </c>
      <c r="EA7" s="39">
        <v>25.84</v>
      </c>
      <c r="EB7" s="39">
        <v>27.61</v>
      </c>
      <c r="EC7" s="39">
        <v>27.61</v>
      </c>
      <c r="ED7" s="39">
        <v>0.37</v>
      </c>
      <c r="EE7" s="39">
        <v>0</v>
      </c>
      <c r="EF7" s="39">
        <v>0.34</v>
      </c>
      <c r="EG7" s="39">
        <v>0.46</v>
      </c>
      <c r="EH7" s="39">
        <v>0.53</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斉藤　直樹</cp:lastModifiedBy>
  <cp:lastPrinted>2021-01-20T04:27:04Z</cp:lastPrinted>
  <dcterms:created xsi:type="dcterms:W3CDTF">2020-12-04T02:03:07Z</dcterms:created>
  <dcterms:modified xsi:type="dcterms:W3CDTF">2021-01-20T08:04:32Z</dcterms:modified>
  <cp:category/>
</cp:coreProperties>
</file>