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M02103xsv9\公営企業課共有\(3)_予算・経理班\C04-0021 地方公営企業決算状況調査\経営比較分析表の公表\R01 経営比較分析表\02 回答\"/>
    </mc:Choice>
  </mc:AlternateContent>
  <xr:revisionPtr revIDLastSave="0" documentId="8_{0EA08A30-2BAF-4A5D-8395-EB1C94F4E9D8}" xr6:coauthVersionLast="45" xr6:coauthVersionMax="45" xr10:uidLastSave="{00000000-0000-0000-0000-000000000000}"/>
  <workbookProtection workbookAlgorithmName="SHA-512" workbookHashValue="817h5yspLdxEDhfg0XiUh3QF6Q0Va3kV1PB1XAiaqqmx0MJh+Xm/tKIgXTjufiPGsret4rtWlMUfdghq3o376g==" workbookSaltValue="6HseD67MDD+NlUWck4ircw=="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R10" i="5" l="1"/>
  <c r="BO10" i="5"/>
  <c r="W10" i="5"/>
  <c r="F10" i="5"/>
  <c r="DI10" i="5" s="1"/>
  <c r="E10" i="5"/>
  <c r="DS10" i="5" s="1"/>
  <c r="D10" i="5"/>
  <c r="CV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JN80" i="4"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NX81" i="4"/>
  <c r="MW81" i="4"/>
  <c r="KO81" i="4"/>
  <c r="JN81" i="4"/>
  <c r="IM81" i="4"/>
  <c r="HL81" i="4"/>
  <c r="GK81" i="4"/>
  <c r="DB81" i="4"/>
  <c r="CA81" i="4"/>
  <c r="RA80" i="4"/>
  <c r="PZ80" i="4"/>
  <c r="OY80" i="4"/>
  <c r="NX80" i="4"/>
  <c r="MW80" i="4"/>
  <c r="KO80" i="4"/>
  <c r="HL80" i="4"/>
  <c r="GK80" i="4"/>
  <c r="EC80" i="4"/>
  <c r="DB80" i="4"/>
  <c r="CA80" i="4"/>
  <c r="AZ80" i="4"/>
  <c r="Y80" i="4"/>
  <c r="RA79" i="4"/>
  <c r="PZ79" i="4"/>
  <c r="OY79" i="4"/>
  <c r="MW79" i="4"/>
  <c r="KO79" i="4"/>
  <c r="JN79" i="4"/>
  <c r="GK79" i="4"/>
  <c r="EC79" i="4"/>
  <c r="Y79" i="4"/>
  <c r="PT56" i="4"/>
  <c r="OZ56" i="4"/>
  <c r="MN56" i="4"/>
  <c r="LT56" i="4"/>
  <c r="KZ56" i="4"/>
  <c r="KF56" i="4"/>
  <c r="JL56" i="4"/>
  <c r="HT56" i="4"/>
  <c r="GZ56" i="4"/>
  <c r="ER56" i="4"/>
  <c r="CZ56" i="4"/>
  <c r="CF56" i="4"/>
  <c r="BL56" i="4"/>
  <c r="AR56" i="4"/>
  <c r="X56" i="4"/>
  <c r="QN55" i="4"/>
  <c r="PT55" i="4"/>
  <c r="OZ55" i="4"/>
  <c r="KZ55" i="4"/>
  <c r="HT55" i="4"/>
  <c r="GZ55" i="4"/>
  <c r="FL55" i="4"/>
  <c r="ER55" i="4"/>
  <c r="CZ55" i="4"/>
  <c r="X55" i="4"/>
  <c r="RH54" i="4"/>
  <c r="QN54" i="4"/>
  <c r="PT54" i="4"/>
  <c r="OZ54" i="4"/>
  <c r="OF54" i="4"/>
  <c r="MN54" i="4"/>
  <c r="LT54" i="4"/>
  <c r="KZ54" i="4"/>
  <c r="JL54" i="4"/>
  <c r="HT54" i="4"/>
  <c r="GZ54" i="4"/>
  <c r="ER54" i="4"/>
  <c r="CZ54" i="4"/>
  <c r="X54" i="4"/>
  <c r="PT33" i="4"/>
  <c r="OZ33" i="4"/>
  <c r="MN33" i="4"/>
  <c r="LT33" i="4"/>
  <c r="KZ33" i="4"/>
  <c r="KF33" i="4"/>
  <c r="JL33" i="4"/>
  <c r="GZ33" i="4"/>
  <c r="GF33" i="4"/>
  <c r="CF33" i="4"/>
  <c r="BL33" i="4"/>
  <c r="QN32" i="4"/>
  <c r="MN32" i="4"/>
  <c r="KZ32" i="4"/>
  <c r="KF32" i="4"/>
  <c r="JL32" i="4"/>
  <c r="FL32" i="4"/>
  <c r="CZ32" i="4"/>
  <c r="CF32" i="4"/>
  <c r="BL32" i="4"/>
  <c r="X32" i="4"/>
  <c r="RH31" i="4"/>
  <c r="QN31" i="4"/>
  <c r="OF31" i="4"/>
  <c r="MN31" i="4"/>
  <c r="JL31" i="4"/>
  <c r="HT31" i="4"/>
  <c r="GZ31" i="4"/>
  <c r="GF31" i="4"/>
  <c r="FL31" i="4"/>
  <c r="ER31" i="4"/>
  <c r="CZ31" i="4"/>
  <c r="CF31" i="4"/>
  <c r="BL31" i="4"/>
  <c r="X31" i="4"/>
  <c r="LZ10" i="4"/>
  <c r="IT10" i="4"/>
  <c r="FN10" i="4"/>
  <c r="CH10" i="4"/>
  <c r="B10" i="4"/>
  <c r="PF8" i="4"/>
  <c r="LZ8" i="4"/>
  <c r="IT8" i="4"/>
  <c r="FN8" i="4"/>
  <c r="CH8" i="4"/>
  <c r="B8" i="4"/>
  <c r="B5" i="4"/>
  <c r="KF31" i="4" l="1"/>
  <c r="GF32" i="4"/>
  <c r="OF32" i="4"/>
  <c r="AR54" i="4"/>
  <c r="AH10" i="5"/>
  <c r="EC10" i="5"/>
  <c r="OZ31" i="4"/>
  <c r="GZ32" i="4"/>
  <c r="OZ32" i="4"/>
  <c r="CZ33" i="4"/>
  <c r="QN33" i="4"/>
  <c r="BL55" i="4"/>
  <c r="JL55" i="4"/>
  <c r="MN55" i="4"/>
  <c r="FL56" i="4"/>
  <c r="CA79" i="4"/>
  <c r="HL79" i="4"/>
  <c r="IM80" i="4"/>
  <c r="Y81" i="4"/>
  <c r="EC81" i="4"/>
  <c r="OY81" i="4"/>
  <c r="RH32" i="4"/>
  <c r="AR55" i="4"/>
  <c r="LT55" i="4"/>
  <c r="AZ79" i="4"/>
  <c r="BZ10" i="5"/>
  <c r="KZ31" i="4"/>
  <c r="X33" i="4"/>
  <c r="BL54" i="4"/>
  <c r="FL54" i="4"/>
  <c r="QN56" i="4"/>
  <c r="AR10" i="5"/>
  <c r="CK10" i="5"/>
  <c r="DS11" i="5"/>
  <c r="AR31" i="4"/>
  <c r="LT31" i="4"/>
  <c r="PT31" i="4"/>
  <c r="AR32" i="4"/>
  <c r="ER32" i="4"/>
  <c r="HT32" i="4"/>
  <c r="LT32" i="4"/>
  <c r="PT32" i="4"/>
  <c r="AR33" i="4"/>
  <c r="FL33" i="4"/>
  <c r="OF33" i="4"/>
  <c r="RH33" i="4"/>
  <c r="CF54" i="4"/>
  <c r="GF54" i="4"/>
  <c r="KF54" i="4"/>
  <c r="CF55" i="4"/>
  <c r="GF55" i="4"/>
  <c r="KF55" i="4"/>
  <c r="OF55" i="4"/>
  <c r="RH55" i="4"/>
  <c r="GF56" i="4"/>
  <c r="OF56" i="4"/>
  <c r="RH56" i="4"/>
  <c r="DB79" i="4"/>
  <c r="IM79" i="4"/>
  <c r="NX79" i="4"/>
  <c r="AZ81" i="4"/>
  <c r="PZ81" i="4"/>
  <c r="AS10" i="5"/>
  <c r="DG10" i="5"/>
  <c r="ER33" i="4"/>
  <c r="HT33" i="4"/>
  <c r="V10" i="5"/>
  <c r="AF10" i="5"/>
  <c r="AJ10" i="5"/>
  <c r="AT10" i="5"/>
  <c r="BD10" i="5"/>
  <c r="BN10" i="5"/>
  <c r="BX10" i="5"/>
  <c r="CB10" i="5"/>
  <c r="CL10" i="5"/>
  <c r="DF10" i="5"/>
  <c r="DP10" i="5"/>
  <c r="DT10" i="5"/>
  <c r="ED10" i="5"/>
  <c r="AG10" i="5"/>
  <c r="AQ10" i="5"/>
  <c r="AU10" i="5"/>
  <c r="BE10" i="5"/>
  <c r="BY10" i="5"/>
  <c r="CI10" i="5"/>
  <c r="CM10" i="5"/>
  <c r="CW10" i="5"/>
  <c r="DQ10" i="5"/>
  <c r="EA10" i="5"/>
  <c r="EE10" i="5"/>
  <c r="X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<sst xmlns="http://schemas.openxmlformats.org/spreadsheetml/2006/main" count="262" uniqueCount="108">
  <si>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</si>
  <si>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</si>
  <si>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</si>
  <si>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</si>
  <si>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</si>
  <si>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</si>
  <si>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</si>
  <si>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</si>
  <si>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</si>
  <si>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</si>
  <si>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</si>
  <si>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</si>
  <si>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</si>
  <si>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</si>
  <si>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</si>
  <si>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</si>
  <si>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</si>
  <si>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</si>
  <si>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</si>
  <si>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</si>
  <si>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</si>
  <si>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</si>
  <si>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</si>
  <si>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</si>
  <si>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</si>
  <si>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</si>
  <si>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</si>
  <si>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</si>
  <si>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</si>
  <si>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</si>
  <si>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</si>
  <si>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</si>
  <si>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</si>
  <si>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</si>
  <si>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</si>
  <si>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</si>
  <si>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</si>
  <si>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</si>
  <si>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</si>
  <si>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</si>
  <si>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</si>
  <si>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</si>
  <si>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</si>
  <si>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</si>
  <si>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</si>
  <si>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</si>
  <si>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</si>
  <si>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</si>
  <si>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</si>
  <si>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</si>
  <si>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</si>
  <si>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</si>
  <si>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</si>
  <si>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</si>
  <si>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</si>
  <si>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</si>
  <si>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</si>
  <si>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</si>
  <si>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</si>
  <si>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</si>
  <si>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</si>
  <si>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</si>
  <si>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</si>
  <si>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</si>
  <si>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</si>
  <si>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</si>
  <si>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</si>
  <si>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</si>
  <si>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</si>
  <si>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</si>
  <si>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</si>
  <si>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</si>
  <si>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</si>
  <si>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</si>
  <si>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</si>
  <si>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</si>
  <si>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</si>
  <si>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</si>
  <si>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</si>
  <si>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</si>
  <si>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</si>
  <si>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</si>
  <si>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</si>
  <si>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</si>
  <si>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</si>
  <si>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</si>
  <si>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</si>
  <si>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</si>
  <si>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</si>
  <si>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050008</t>
  </si>
  <si>
    <t>46</t>
  </si>
  <si>
    <t>02</t>
  </si>
  <si>
    <t>0</t>
  </si>
  <si>
    <t>000</t>
  </si>
  <si>
    <t>秋田県</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</si>
  <si>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</si>
  <si>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</si>
  <si>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</si>
  <si>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</si>
  <si>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</si>
  <si>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</si>
  <si>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</si>
  <si>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</si>
  <si>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</si>
  <si>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</si>
  <si>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第二期改良計画（平成21～令和7年度）に続き、
令和8年度以降には第三期改良計画を計画しており、施設の老朽化度に応じた効率的な改修や用水需要に見合ったダウンサイジングなどで費用の縮減を図る予定である。
　一層の経営努力を継続し、改良計画を精査した上で、必要に応じて料金を改定し、安定経営と安定供給を両立していく。</t>
    <rPh sb="21" eb="22">
      <t>ツヅ</t>
    </rPh>
    <rPh sb="42" eb="44">
      <t>ケイカク</t>
    </rPh>
    <phoneticPr fontId="5"/>
  </si>
  <si>
    <t>○経常収支比率
　超過使用水量の増加により給水収益は増加したものの、御所野地区負担金の終了に伴い経常収益全体では減少したため、経常収支比率は低下したが、全国平均とほぼ同水準であり、健全性に問題はない。
○流動比率
　旧取水施設撤去工事の実施により、現預金残高が減少したことに加え、他会計借入金の償還開始に伴う流動負債の増加等により、流動比率は低下した。
○料金回収率
　全国平均と同水準であり、健全性に問題はない。
○給水原価
　電気料金賦課金負担額の増大や、物価、人件費等の高騰による維持管理費の増大を受け、経営合理化による支出抑制に努めるほか、給水料金を値上げすべく所要の手続きを進めている。
○施設利用率
　全国平均を上回る高い水準であり、問題はない。
○契約率
　全国平均とほぼ同水準であるが、今後新規ユーザーの開拓に努めるとともに、用水需要に見合ったダウンサイジングなどを検討していく。</t>
    <rPh sb="1" eb="3">
      <t>ケイジョウ</t>
    </rPh>
    <rPh sb="3" eb="5">
      <t>シュウシ</t>
    </rPh>
    <rPh sb="5" eb="7">
      <t>ヒリツ</t>
    </rPh>
    <rPh sb="43" eb="45">
      <t>シュウリョウ</t>
    </rPh>
    <rPh sb="103" eb="105">
      <t>リュウドウ</t>
    </rPh>
    <rPh sb="105" eb="107">
      <t>ヒリツ</t>
    </rPh>
    <rPh sb="180" eb="182">
      <t>リョウキン</t>
    </rPh>
    <rPh sb="182" eb="185">
      <t>カイシュウリツ</t>
    </rPh>
    <rPh sb="187" eb="189">
      <t>ゼンコク</t>
    </rPh>
    <rPh sb="189" eb="191">
      <t>ヘイキン</t>
    </rPh>
    <rPh sb="192" eb="195">
      <t>ドウスイジュン</t>
    </rPh>
    <rPh sb="212" eb="214">
      <t>キュウスイ</t>
    </rPh>
    <rPh sb="214" eb="216">
      <t>ゲンカ</t>
    </rPh>
    <rPh sb="218" eb="220">
      <t>デンキ</t>
    </rPh>
    <rPh sb="220" eb="222">
      <t>リョウキン</t>
    </rPh>
    <rPh sb="222" eb="225">
      <t>フカキン</t>
    </rPh>
    <rPh sb="225" eb="228">
      <t>フタンガク</t>
    </rPh>
    <rPh sb="229" eb="231">
      <t>ゾウダイ</t>
    </rPh>
    <rPh sb="233" eb="235">
      <t>ブッカ</t>
    </rPh>
    <rPh sb="236" eb="239">
      <t>ジンケンヒ</t>
    </rPh>
    <rPh sb="239" eb="240">
      <t>トウ</t>
    </rPh>
    <rPh sb="241" eb="243">
      <t>コウトウ</t>
    </rPh>
    <rPh sb="246" eb="248">
      <t>イジ</t>
    </rPh>
    <rPh sb="248" eb="251">
      <t>カンリヒ</t>
    </rPh>
    <rPh sb="252" eb="254">
      <t>ゾウダイ</t>
    </rPh>
    <rPh sb="255" eb="256">
      <t>ウ</t>
    </rPh>
    <rPh sb="258" eb="260">
      <t>ケイエイ</t>
    </rPh>
    <rPh sb="260" eb="263">
      <t>ゴウリカ</t>
    </rPh>
    <rPh sb="266" eb="268">
      <t>シシュツ</t>
    </rPh>
    <rPh sb="268" eb="270">
      <t>ヨクセイ</t>
    </rPh>
    <rPh sb="271" eb="272">
      <t>ツト</t>
    </rPh>
    <rPh sb="277" eb="279">
      <t>キュウスイ</t>
    </rPh>
    <rPh sb="279" eb="281">
      <t>リョウキン</t>
    </rPh>
    <rPh sb="282" eb="284">
      <t>ネア</t>
    </rPh>
    <rPh sb="288" eb="290">
      <t>ショヨウ</t>
    </rPh>
    <rPh sb="291" eb="293">
      <t>テツヅ</t>
    </rPh>
    <rPh sb="295" eb="296">
      <t>スス</t>
    </rPh>
    <rPh sb="304" eb="306">
      <t>シセツ</t>
    </rPh>
    <rPh sb="306" eb="309">
      <t>リヨウリツ</t>
    </rPh>
    <rPh sb="311" eb="313">
      <t>ゼンコク</t>
    </rPh>
    <rPh sb="313" eb="315">
      <t>ヘイキン</t>
    </rPh>
    <rPh sb="316" eb="318">
      <t>ウワマワ</t>
    </rPh>
    <rPh sb="319" eb="320">
      <t>タカ</t>
    </rPh>
    <rPh sb="321" eb="323">
      <t>スイジュン</t>
    </rPh>
    <rPh sb="327" eb="329">
      <t>モンダイ</t>
    </rPh>
    <rPh sb="336" eb="339">
      <t>ケイヤクリツ</t>
    </rPh>
    <rPh sb="356" eb="358">
      <t>コンゴ</t>
    </rPh>
    <rPh sb="358" eb="360">
      <t>シンキ</t>
    </rPh>
    <rPh sb="365" eb="367">
      <t>カイタク</t>
    </rPh>
    <rPh sb="368" eb="369">
      <t>ツト</t>
    </rPh>
    <rPh sb="396" eb="398">
      <t>ケントウ</t>
    </rPh>
    <phoneticPr fontId="5"/>
  </si>
  <si>
    <t>○有形固定資産減価償却率
　全国平均と比較し、法定耐用年数に近い資産が少ない（管路を除く）。
○管路経年化率、管路更新率
　全国平均と比較し、法定耐用年数を超えた管路の割合が多い。
　現在第二期改良計画（平成21～令和7年度）を進めており、送水、取水施設の改良等を行っている。
　なお管路の耐震性については、現在の耐震化率が約60%であり、未耐震化部分の一部を令和6～7年度に、残りを令和8年度以降に耐震化する予定としている。
　</t>
    <rPh sb="1" eb="3">
      <t>ユウケイ</t>
    </rPh>
    <rPh sb="3" eb="7">
      <t>コテイシサン</t>
    </rPh>
    <rPh sb="7" eb="9">
      <t>ゲンカ</t>
    </rPh>
    <rPh sb="9" eb="12">
      <t>ショウキャクリツ</t>
    </rPh>
    <rPh sb="14" eb="16">
      <t>ゼンコク</t>
    </rPh>
    <rPh sb="16" eb="18">
      <t>ヘイキン</t>
    </rPh>
    <rPh sb="19" eb="21">
      <t>ヒカク</t>
    </rPh>
    <rPh sb="23" eb="25">
      <t>ホウテイ</t>
    </rPh>
    <rPh sb="25" eb="27">
      <t>タイヨウ</t>
    </rPh>
    <rPh sb="27" eb="29">
      <t>ネンスウ</t>
    </rPh>
    <rPh sb="30" eb="31">
      <t>チカ</t>
    </rPh>
    <rPh sb="32" eb="34">
      <t>シサン</t>
    </rPh>
    <rPh sb="35" eb="36">
      <t>スク</t>
    </rPh>
    <rPh sb="39" eb="41">
      <t>カンロ</t>
    </rPh>
    <rPh sb="42" eb="43">
      <t>ノゾ</t>
    </rPh>
    <rPh sb="49" eb="51">
      <t>カンロ</t>
    </rPh>
    <rPh sb="51" eb="53">
      <t>ケイネン</t>
    </rPh>
    <rPh sb="53" eb="54">
      <t>カ</t>
    </rPh>
    <rPh sb="54" eb="55">
      <t>リツ</t>
    </rPh>
    <rPh sb="79" eb="80">
      <t>コ</t>
    </rPh>
    <rPh sb="82" eb="84">
      <t>カンロ</t>
    </rPh>
    <rPh sb="85" eb="87">
      <t>ワリアイ</t>
    </rPh>
    <rPh sb="88" eb="89">
      <t>オオ</t>
    </rPh>
    <rPh sb="93" eb="95">
      <t>ゲンザイ</t>
    </rPh>
    <rPh sb="131" eb="132">
      <t>トウ</t>
    </rPh>
    <rPh sb="133" eb="134">
      <t>オコナ</t>
    </rPh>
    <rPh sb="156" eb="158">
      <t>ゲンザイ</t>
    </rPh>
    <rPh sb="159" eb="162">
      <t>タイシンカ</t>
    </rPh>
    <rPh sb="162" eb="163">
      <t>リツ</t>
    </rPh>
    <rPh sb="164" eb="165">
      <t>ヤク</t>
    </rPh>
    <rPh sb="172" eb="173">
      <t>ミ</t>
    </rPh>
    <rPh sb="173" eb="176">
      <t>タイシンカ</t>
    </rPh>
    <rPh sb="176" eb="178">
      <t>ブブン</t>
    </rPh>
    <rPh sb="202" eb="205">
      <t>タイシンカ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</si>
</sst>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26.07</c:v>
                </c:pt>
                <c:pt idx="1">
                  <c:v>25.63</c:v>
                </c:pt>
                <c:pt idx="2">
                  <c:v>27.37</c:v>
                </c:pt>
                <c:pt idx="3">
                  <c:v>29.09</c:v>
                </c:pt>
                <c:pt idx="4">
                  <c:v>30.77</c:v>
                </c:pt>
              </c:numCache>
            </c:numRef>
          </c:val>
          <c:extLst>
            <c:ext xmlns:c16="http://schemas.microsoft.com/office/drawing/2014/chart" uri="{C3380CC4-5D6E-409C-BE32-E72D297353CC}">
              <c16:uniqueId val="{00000000-3DE7-4D13-B778-DD5F15A3B9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3DE7-4D13-B778-DD5F15A3B9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6B-4519-9452-C96E2F8400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5C6B-4519-9452-C96E2F8400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121.59</c:v>
                </c:pt>
                <c:pt idx="1">
                  <c:v>136.36000000000001</c:v>
                </c:pt>
                <c:pt idx="2">
                  <c:v>119.49</c:v>
                </c:pt>
                <c:pt idx="3">
                  <c:v>117.17</c:v>
                </c:pt>
                <c:pt idx="4">
                  <c:v>115.81</c:v>
                </c:pt>
              </c:numCache>
            </c:numRef>
          </c:val>
          <c:extLst>
            <c:ext xmlns:c16="http://schemas.microsoft.com/office/drawing/2014/chart" uri="{C3380CC4-5D6E-409C-BE32-E72D297353CC}">
              <c16:uniqueId val="{00000000-078F-443E-B32B-84791CDFA8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078F-443E-B32B-84791CDFA8F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100</c:v>
                </c:pt>
                <c:pt idx="1">
                  <c:v>98.34</c:v>
                </c:pt>
                <c:pt idx="2">
                  <c:v>98.34</c:v>
                </c:pt>
                <c:pt idx="3">
                  <c:v>98.34</c:v>
                </c:pt>
                <c:pt idx="4">
                  <c:v>98.34</c:v>
                </c:pt>
              </c:numCache>
            </c:numRef>
          </c:val>
          <c:extLst>
            <c:ext xmlns:c16="http://schemas.microsoft.com/office/drawing/2014/chart" uri="{C3380CC4-5D6E-409C-BE32-E72D297353CC}">
              <c16:uniqueId val="{00000000-7999-4222-807D-566485DB07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7999-4222-807D-566485DB07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1.66</c:v>
                </c:pt>
                <c:pt idx="2">
                  <c:v>0</c:v>
                </c:pt>
                <c:pt idx="3">
                  <c:v>0</c:v>
                </c:pt>
                <c:pt idx="4">
                  <c:v>0</c:v>
                </c:pt>
              </c:numCache>
            </c:numRef>
          </c:val>
          <c:extLst>
            <c:ext xmlns:c16="http://schemas.microsoft.com/office/drawing/2014/chart" uri="{C3380CC4-5D6E-409C-BE32-E72D297353CC}">
              <c16:uniqueId val="{00000000-0DB5-4626-B3A3-A5EBBF8C9A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0DB5-4626-B3A3-A5EBBF8C9A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940.01</c:v>
                </c:pt>
                <c:pt idx="1">
                  <c:v>827.18</c:v>
                </c:pt>
                <c:pt idx="2">
                  <c:v>642.87</c:v>
                </c:pt>
                <c:pt idx="3">
                  <c:v>905.69</c:v>
                </c:pt>
                <c:pt idx="4">
                  <c:v>802.1</c:v>
                </c:pt>
              </c:numCache>
            </c:numRef>
          </c:val>
          <c:extLst>
            <c:ext xmlns:c16="http://schemas.microsoft.com/office/drawing/2014/chart" uri="{C3380CC4-5D6E-409C-BE32-E72D297353CC}">
              <c16:uniqueId val="{00000000-24DE-440E-B5C2-71C924921E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24DE-440E-B5C2-71C924921E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273.06</c:v>
                </c:pt>
                <c:pt idx="1">
                  <c:v>320.5</c:v>
                </c:pt>
                <c:pt idx="2">
                  <c:v>302.07</c:v>
                </c:pt>
                <c:pt idx="3">
                  <c:v>290.5</c:v>
                </c:pt>
                <c:pt idx="4">
                  <c:v>266.89</c:v>
                </c:pt>
              </c:numCache>
            </c:numRef>
          </c:val>
          <c:extLst>
            <c:ext xmlns:c16="http://schemas.microsoft.com/office/drawing/2014/chart" uri="{C3380CC4-5D6E-409C-BE32-E72D297353CC}">
              <c16:uniqueId val="{00000000-42A3-4A3A-A73E-49D6015C4B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42A3-4A3A-A73E-49D6015C4B8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117.9</c:v>
                </c:pt>
                <c:pt idx="1">
                  <c:v>133.83000000000001</c:v>
                </c:pt>
                <c:pt idx="2">
                  <c:v>117</c:v>
                </c:pt>
                <c:pt idx="3">
                  <c:v>114.36</c:v>
                </c:pt>
                <c:pt idx="4">
                  <c:v>117.97</c:v>
                </c:pt>
              </c:numCache>
            </c:numRef>
          </c:val>
          <c:extLst>
            <c:ext xmlns:c16="http://schemas.microsoft.com/office/drawing/2014/chart" uri="{C3380CC4-5D6E-409C-BE32-E72D297353CC}">
              <c16:uniqueId val="{00000000-1A4D-4006-B408-34C16BB4596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1A4D-4006-B408-34C16BB4596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12.56</c:v>
                </c:pt>
                <c:pt idx="1">
                  <c:v>11.13</c:v>
                </c:pt>
                <c:pt idx="2">
                  <c:v>12.82</c:v>
                </c:pt>
                <c:pt idx="3">
                  <c:v>12.97</c:v>
                </c:pt>
                <c:pt idx="4">
                  <c:v>12.67</c:v>
                </c:pt>
              </c:numCache>
            </c:numRef>
          </c:val>
          <c:extLst>
            <c:ext xmlns:c16="http://schemas.microsoft.com/office/drawing/2014/chart" uri="{C3380CC4-5D6E-409C-BE32-E72D297353CC}">
              <c16:uniqueId val="{00000000-3025-49D0-B8BC-F7020C9D0B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3025-49D0-B8BC-F7020C9D0B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69.12</c:v>
                </c:pt>
                <c:pt idx="1">
                  <c:v>70.569999999999993</c:v>
                </c:pt>
                <c:pt idx="2">
                  <c:v>71.63</c:v>
                </c:pt>
                <c:pt idx="3">
                  <c:v>70.099999999999994</c:v>
                </c:pt>
                <c:pt idx="4">
                  <c:v>69.05</c:v>
                </c:pt>
              </c:numCache>
            </c:numRef>
          </c:val>
          <c:extLst>
            <c:ext xmlns:c16="http://schemas.microsoft.com/office/drawing/2014/chart" uri="{C3380CC4-5D6E-409C-BE32-E72D297353CC}">
              <c16:uniqueId val="{00000000-8727-4E4D-A1D9-ECEBB1AAB4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8727-4E4D-A1D9-ECEBB1AAB4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77.31</c:v>
                </c:pt>
                <c:pt idx="1">
                  <c:v>78.59</c:v>
                </c:pt>
                <c:pt idx="2">
                  <c:v>78.739999999999995</c:v>
                </c:pt>
                <c:pt idx="3">
                  <c:v>78.739999999999995</c:v>
                </c:pt>
                <c:pt idx="4">
                  <c:v>78.739999999999995</c:v>
                </c:pt>
              </c:numCache>
            </c:numRef>
          </c:val>
          <c:extLst>
            <c:ext xmlns:c16="http://schemas.microsoft.com/office/drawing/2014/chart" uri="{C3380CC4-5D6E-409C-BE32-E72D297353CC}">
              <c16:uniqueId val="{00000000-9688-45AA-805E-9B5458B999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9688-45AA-805E-9B5458B999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T37" zoomScale="85" zoomScaleNormal="85" workbookViewId="0">
      <selection activeCell="RB61" sqref="RB61"/>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秋田県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200000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138109</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85.8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29</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157486</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121.59</v>
      </c>
      <c r="Y32" s="129"/>
      <c r="Z32" s="129"/>
      <c r="AA32" s="129"/>
      <c r="AB32" s="129"/>
      <c r="AC32" s="129"/>
      <c r="AD32" s="129"/>
      <c r="AE32" s="129"/>
      <c r="AF32" s="129"/>
      <c r="AG32" s="129"/>
      <c r="AH32" s="129"/>
      <c r="AI32" s="129"/>
      <c r="AJ32" s="129"/>
      <c r="AK32" s="129"/>
      <c r="AL32" s="129"/>
      <c r="AM32" s="129"/>
      <c r="AN32" s="129"/>
      <c r="AO32" s="129"/>
      <c r="AP32" s="129"/>
      <c r="AQ32" s="130"/>
      <c r="AR32" s="128">
        <f>データ!U6</f>
        <v>136.36000000000001</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119.49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117.17</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115.81</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940.01</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827.18</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642.87</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905.69</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802.1</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273.06</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320.5</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302.07</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290.5</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266.89</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107</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117.9</v>
      </c>
      <c r="Y55" s="129"/>
      <c r="Z55" s="129"/>
      <c r="AA55" s="129"/>
      <c r="AB55" s="129"/>
      <c r="AC55" s="129"/>
      <c r="AD55" s="129"/>
      <c r="AE55" s="129"/>
      <c r="AF55" s="129"/>
      <c r="AG55" s="129"/>
      <c r="AH55" s="129"/>
      <c r="AI55" s="129"/>
      <c r="AJ55" s="129"/>
      <c r="AK55" s="129"/>
      <c r="AL55" s="129"/>
      <c r="AM55" s="129"/>
      <c r="AN55" s="129"/>
      <c r="AO55" s="129"/>
      <c r="AP55" s="129"/>
      <c r="AQ55" s="130"/>
      <c r="AR55" s="128">
        <f>データ!BM6</f>
        <v>133.83000000000001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117</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114.36</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117.97</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12.56</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11.13</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12.82</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12.97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12.67</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69.12</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70.569999999999993</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71.63</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70.099999999999994</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69.05</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77.31</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78.59</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78.739999999999995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78.739999999999995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78.739999999999995</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26.07</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25.63</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27.37</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29.09</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30.77</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100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98.34</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98.34</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98.34</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98.34</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1.66</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57.35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57.93</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58.88</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59.48</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60.09</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37.619999999999997</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41.79</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43.44</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48.09</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50.93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0.32</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0.21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0.13</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0.22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37</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V+zD+TI0+RzGW7ErgaUb9aCc0FkI6uMjp00nNSKeG0rfGZMYroqDNppCKt4V0ZEYp6LUZWwaGNoEj1qtRK9lSw==" saltValue="UXRf66tPEuXGgya/AyD2zQ=="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49</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121.59</v>
      </c>
      <c r="U6" s="52">
        <f>U7</f>
        <v>136.36000000000001</v>
      </c>
      <c r="V6" s="52">
        <f>V7</f>
        <v>119.49</v>
      </c>
      <c r="W6" s="52">
        <f>W7</f>
        <v>117.17</v>
      </c>
      <c r="X6" s="52">
        <f t="shared" si="3"/>
        <v>115.81</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940.01</v>
      </c>
      <c r="AQ6" s="52">
        <f>AQ7</f>
        <v>827.18</v>
      </c>
      <c r="AR6" s="52">
        <f>AR7</f>
        <v>642.87</v>
      </c>
      <c r="AS6" s="52">
        <f>AS7</f>
        <v>905.69</v>
      </c>
      <c r="AT6" s="52">
        <f t="shared" si="3"/>
        <v>802.1</v>
      </c>
      <c r="AU6" s="52">
        <f t="shared" si="3"/>
        <v>312.67</v>
      </c>
      <c r="AV6" s="52">
        <f t="shared" si="3"/>
        <v>345.05</v>
      </c>
      <c r="AW6" s="52">
        <f t="shared" si="3"/>
        <v>379.14</v>
      </c>
      <c r="AX6" s="52">
        <f t="shared" si="3"/>
        <v>394.58</v>
      </c>
      <c r="AY6" s="52">
        <f t="shared" si="3"/>
        <v>368.36</v>
      </c>
      <c r="AZ6" s="50" t="str">
        <f>IF(AZ7="-","【-】","【"&amp;SUBSTITUTE(TEXT(AZ7,"#,##0.00"),"-","△")&amp;"】")</f>
        <v>【420.52】</v>
      </c>
      <c r="BA6" s="52">
        <f t="shared" si="3"/>
        <v>273.06</v>
      </c>
      <c r="BB6" s="52">
        <f>BB7</f>
        <v>320.5</v>
      </c>
      <c r="BC6" s="52">
        <f>BC7</f>
        <v>302.07</v>
      </c>
      <c r="BD6" s="52">
        <f>BD7</f>
        <v>290.5</v>
      </c>
      <c r="BE6" s="52">
        <f t="shared" si="3"/>
        <v>266.89</v>
      </c>
      <c r="BF6" s="52">
        <f t="shared" si="3"/>
        <v>272.8</v>
      </c>
      <c r="BG6" s="52">
        <f t="shared" si="3"/>
        <v>255.89</v>
      </c>
      <c r="BH6" s="52">
        <f t="shared" si="3"/>
        <v>242.57</v>
      </c>
      <c r="BI6" s="52">
        <f t="shared" si="3"/>
        <v>235.79</v>
      </c>
      <c r="BJ6" s="52">
        <f t="shared" si="3"/>
        <v>227.51</v>
      </c>
      <c r="BK6" s="50" t="str">
        <f>IF(BK7="-","【-】","【"&amp;SUBSTITUTE(TEXT(BK7,"#,##0.00"),"-","△")&amp;"】")</f>
        <v>【238.81】</v>
      </c>
      <c r="BL6" s="52">
        <f t="shared" si="3"/>
        <v>117.9</v>
      </c>
      <c r="BM6" s="52">
        <f>BM7</f>
        <v>133.83000000000001</v>
      </c>
      <c r="BN6" s="52">
        <f>BN7</f>
        <v>117</v>
      </c>
      <c r="BO6" s="52">
        <f>BO7</f>
        <v>114.36</v>
      </c>
      <c r="BP6" s="52">
        <f t="shared" si="3"/>
        <v>117.97</v>
      </c>
      <c r="BQ6" s="52">
        <f t="shared" si="3"/>
        <v>119.5</v>
      </c>
      <c r="BR6" s="52">
        <f t="shared" si="3"/>
        <v>118.99</v>
      </c>
      <c r="BS6" s="52">
        <f t="shared" si="3"/>
        <v>119.17</v>
      </c>
      <c r="BT6" s="52">
        <f t="shared" si="3"/>
        <v>117.72</v>
      </c>
      <c r="BU6" s="52">
        <f t="shared" si="3"/>
        <v>117.69</v>
      </c>
      <c r="BV6" s="50" t="str">
        <f>IF(BV7="-","【-】","【"&amp;SUBSTITUTE(TEXT(BV7,"#,##0.00"),"-","△")&amp;"】")</f>
        <v>【115.00】</v>
      </c>
      <c r="BW6" s="52">
        <f t="shared" si="3"/>
        <v>12.56</v>
      </c>
      <c r="BX6" s="52">
        <f>BX7</f>
        <v>11.13</v>
      </c>
      <c r="BY6" s="52">
        <f>BY7</f>
        <v>12.82</v>
      </c>
      <c r="BZ6" s="52">
        <f>BZ7</f>
        <v>12.97</v>
      </c>
      <c r="CA6" s="52">
        <f t="shared" si="3"/>
        <v>12.67</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69.12</v>
      </c>
      <c r="CI6" s="52">
        <f>CI7</f>
        <v>70.569999999999993</v>
      </c>
      <c r="CJ6" s="52">
        <f>CJ7</f>
        <v>71.63</v>
      </c>
      <c r="CK6" s="52">
        <f>CK7</f>
        <v>70.099999999999994</v>
      </c>
      <c r="CL6" s="52">
        <f t="shared" si="5"/>
        <v>69.05</v>
      </c>
      <c r="CM6" s="52">
        <f t="shared" si="5"/>
        <v>57.52</v>
      </c>
      <c r="CN6" s="52">
        <f t="shared" si="5"/>
        <v>57.55</v>
      </c>
      <c r="CO6" s="52">
        <f t="shared" si="5"/>
        <v>57.69</v>
      </c>
      <c r="CP6" s="52">
        <f t="shared" si="5"/>
        <v>58.56</v>
      </c>
      <c r="CQ6" s="52">
        <f t="shared" si="5"/>
        <v>57.96</v>
      </c>
      <c r="CR6" s="50" t="str">
        <f>IF(CR7="-","【-】","【"&amp;SUBSTITUTE(TEXT(CR7,"#,##0.00"),"-","△")&amp;"】")</f>
        <v>【55.21】</v>
      </c>
      <c r="CS6" s="52">
        <f t="shared" ref="CS6:DB6" si="6">CS7</f>
        <v>77.31</v>
      </c>
      <c r="CT6" s="52">
        <f>CT7</f>
        <v>78.59</v>
      </c>
      <c r="CU6" s="52">
        <f>CU7</f>
        <v>78.739999999999995</v>
      </c>
      <c r="CV6" s="52">
        <f>CV7</f>
        <v>78.739999999999995</v>
      </c>
      <c r="CW6" s="52">
        <f t="shared" si="6"/>
        <v>78.739999999999995</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26.07</v>
      </c>
      <c r="DE6" s="52">
        <f>DE7</f>
        <v>25.63</v>
      </c>
      <c r="DF6" s="52">
        <f>DF7</f>
        <v>27.37</v>
      </c>
      <c r="DG6" s="52">
        <f>DG7</f>
        <v>29.09</v>
      </c>
      <c r="DH6" s="52">
        <f t="shared" si="7"/>
        <v>30.77</v>
      </c>
      <c r="DI6" s="52">
        <f t="shared" si="7"/>
        <v>57.35</v>
      </c>
      <c r="DJ6" s="52">
        <f t="shared" si="7"/>
        <v>57.93</v>
      </c>
      <c r="DK6" s="52">
        <f t="shared" si="7"/>
        <v>58.88</v>
      </c>
      <c r="DL6" s="52">
        <f t="shared" si="7"/>
        <v>59.48</v>
      </c>
      <c r="DM6" s="52">
        <f t="shared" si="7"/>
        <v>60.09</v>
      </c>
      <c r="DN6" s="50" t="str">
        <f>IF(DN7="-","【-】","【"&amp;SUBSTITUTE(TEXT(DN7,"#,##0.00"),"-","△")&amp;"】")</f>
        <v>【59.23】</v>
      </c>
      <c r="DO6" s="52">
        <f t="shared" ref="DO6:DX6" si="8">DO7</f>
        <v>100</v>
      </c>
      <c r="DP6" s="52">
        <f>DP7</f>
        <v>98.34</v>
      </c>
      <c r="DQ6" s="52">
        <f>DQ7</f>
        <v>98.34</v>
      </c>
      <c r="DR6" s="52">
        <f>DR7</f>
        <v>98.34</v>
      </c>
      <c r="DS6" s="52">
        <f t="shared" si="8"/>
        <v>98.34</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v>
      </c>
      <c r="EA6" s="52">
        <f>EA7</f>
        <v>1.66</v>
      </c>
      <c r="EB6" s="52">
        <f>EB7</f>
        <v>0</v>
      </c>
      <c r="EC6" s="52">
        <f>EC7</f>
        <v>0</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88</v>
      </c>
      <c r="C7" s="54" t="s">
        <v>89</v>
      </c>
      <c r="D7" s="54" t="s">
        <v>90</v>
      </c>
      <c r="E7" s="54" t="s">
        <v>91</v>
      </c>
      <c r="F7" s="54" t="s">
        <v>92</v>
      </c>
      <c r="G7" s="54" t="s">
        <v>93</v>
      </c>
      <c r="H7" s="54" t="s">
        <v>94</v>
      </c>
      <c r="I7" s="54" t="s">
        <v>95</v>
      </c>
      <c r="J7" s="54" t="s">
        <v>96</v>
      </c>
      <c r="K7" s="55">
        <v>200000</v>
      </c>
      <c r="L7" s="54" t="s">
        <v>97</v>
      </c>
      <c r="M7" s="55">
        <v>1</v>
      </c>
      <c r="N7" s="55">
        <v>138109</v>
      </c>
      <c r="O7" s="56" t="s">
        <v>98</v>
      </c>
      <c r="P7" s="56">
        <v>85.8</v>
      </c>
      <c r="Q7" s="55">
        <v>29</v>
      </c>
      <c r="R7" s="55">
        <v>157486</v>
      </c>
      <c r="S7" s="54" t="s">
        <v>99</v>
      </c>
      <c r="T7" s="57">
        <v>121.59</v>
      </c>
      <c r="U7" s="57">
        <v>136.36000000000001</v>
      </c>
      <c r="V7" s="57">
        <v>119.49</v>
      </c>
      <c r="W7" s="57">
        <v>117.17</v>
      </c>
      <c r="X7" s="57">
        <v>115.81</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940.01</v>
      </c>
      <c r="AQ7" s="57">
        <v>827.18</v>
      </c>
      <c r="AR7" s="57">
        <v>642.87</v>
      </c>
      <c r="AS7" s="57">
        <v>905.69</v>
      </c>
      <c r="AT7" s="57">
        <v>802.1</v>
      </c>
      <c r="AU7" s="57">
        <v>312.67</v>
      </c>
      <c r="AV7" s="57">
        <v>345.05</v>
      </c>
      <c r="AW7" s="57">
        <v>379.14</v>
      </c>
      <c r="AX7" s="57">
        <v>394.58</v>
      </c>
      <c r="AY7" s="57">
        <v>368.36</v>
      </c>
      <c r="AZ7" s="57">
        <v>420.52</v>
      </c>
      <c r="BA7" s="57">
        <v>273.06</v>
      </c>
      <c r="BB7" s="57">
        <v>320.5</v>
      </c>
      <c r="BC7" s="57">
        <v>302.07</v>
      </c>
      <c r="BD7" s="57">
        <v>290.5</v>
      </c>
      <c r="BE7" s="57">
        <v>266.89</v>
      </c>
      <c r="BF7" s="57">
        <v>272.8</v>
      </c>
      <c r="BG7" s="57">
        <v>255.89</v>
      </c>
      <c r="BH7" s="57">
        <v>242.57</v>
      </c>
      <c r="BI7" s="57">
        <v>235.79</v>
      </c>
      <c r="BJ7" s="57">
        <v>227.51</v>
      </c>
      <c r="BK7" s="57">
        <v>238.81</v>
      </c>
      <c r="BL7" s="57">
        <v>117.9</v>
      </c>
      <c r="BM7" s="57">
        <v>133.83000000000001</v>
      </c>
      <c r="BN7" s="57">
        <v>117</v>
      </c>
      <c r="BO7" s="57">
        <v>114.36</v>
      </c>
      <c r="BP7" s="57">
        <v>117.97</v>
      </c>
      <c r="BQ7" s="57">
        <v>119.5</v>
      </c>
      <c r="BR7" s="57">
        <v>118.99</v>
      </c>
      <c r="BS7" s="57">
        <v>119.17</v>
      </c>
      <c r="BT7" s="57">
        <v>117.72</v>
      </c>
      <c r="BU7" s="57">
        <v>117.69</v>
      </c>
      <c r="BV7" s="57">
        <v>115</v>
      </c>
      <c r="BW7" s="57">
        <v>12.56</v>
      </c>
      <c r="BX7" s="57">
        <v>11.13</v>
      </c>
      <c r="BY7" s="57">
        <v>12.82</v>
      </c>
      <c r="BZ7" s="57">
        <v>12.97</v>
      </c>
      <c r="CA7" s="57">
        <v>12.67</v>
      </c>
      <c r="CB7" s="57">
        <v>16.91</v>
      </c>
      <c r="CC7" s="57">
        <v>16.850000000000001</v>
      </c>
      <c r="CD7" s="57">
        <v>16.8</v>
      </c>
      <c r="CE7" s="57">
        <v>17.03</v>
      </c>
      <c r="CF7" s="57">
        <v>17.07</v>
      </c>
      <c r="CG7" s="57">
        <v>18.600000000000001</v>
      </c>
      <c r="CH7" s="57">
        <v>69.12</v>
      </c>
      <c r="CI7" s="57">
        <v>70.569999999999993</v>
      </c>
      <c r="CJ7" s="57">
        <v>71.63</v>
      </c>
      <c r="CK7" s="57">
        <v>70.099999999999994</v>
      </c>
      <c r="CL7" s="57">
        <v>69.05</v>
      </c>
      <c r="CM7" s="57">
        <v>57.52</v>
      </c>
      <c r="CN7" s="57">
        <v>57.55</v>
      </c>
      <c r="CO7" s="57">
        <v>57.69</v>
      </c>
      <c r="CP7" s="57">
        <v>58.56</v>
      </c>
      <c r="CQ7" s="57">
        <v>57.96</v>
      </c>
      <c r="CR7" s="57">
        <v>55.21</v>
      </c>
      <c r="CS7" s="57">
        <v>77.31</v>
      </c>
      <c r="CT7" s="57">
        <v>78.59</v>
      </c>
      <c r="CU7" s="57">
        <v>78.739999999999995</v>
      </c>
      <c r="CV7" s="57">
        <v>78.739999999999995</v>
      </c>
      <c r="CW7" s="57">
        <v>78.739999999999995</v>
      </c>
      <c r="CX7" s="57">
        <v>79.7</v>
      </c>
      <c r="CY7" s="57">
        <v>79.42</v>
      </c>
      <c r="CZ7" s="57">
        <v>79.2</v>
      </c>
      <c r="DA7" s="57">
        <v>80.5</v>
      </c>
      <c r="DB7" s="57">
        <v>80.540000000000006</v>
      </c>
      <c r="DC7" s="57">
        <v>77.39</v>
      </c>
      <c r="DD7" s="57">
        <v>26.07</v>
      </c>
      <c r="DE7" s="57">
        <v>25.63</v>
      </c>
      <c r="DF7" s="57">
        <v>27.37</v>
      </c>
      <c r="DG7" s="57">
        <v>29.09</v>
      </c>
      <c r="DH7" s="57">
        <v>30.77</v>
      </c>
      <c r="DI7" s="57">
        <v>57.35</v>
      </c>
      <c r="DJ7" s="57">
        <v>57.93</v>
      </c>
      <c r="DK7" s="57">
        <v>58.88</v>
      </c>
      <c r="DL7" s="57">
        <v>59.48</v>
      </c>
      <c r="DM7" s="57">
        <v>60.09</v>
      </c>
      <c r="DN7" s="57">
        <v>59.23</v>
      </c>
      <c r="DO7" s="57">
        <v>100</v>
      </c>
      <c r="DP7" s="57">
        <v>98.34</v>
      </c>
      <c r="DQ7" s="57">
        <v>98.34</v>
      </c>
      <c r="DR7" s="57">
        <v>98.34</v>
      </c>
      <c r="DS7" s="57">
        <v>98.34</v>
      </c>
      <c r="DT7" s="57">
        <v>37.619999999999997</v>
      </c>
      <c r="DU7" s="57">
        <v>41.79</v>
      </c>
      <c r="DV7" s="57">
        <v>43.44</v>
      </c>
      <c r="DW7" s="57">
        <v>48.09</v>
      </c>
      <c r="DX7" s="57">
        <v>50.93</v>
      </c>
      <c r="DY7" s="57">
        <v>47.77</v>
      </c>
      <c r="DZ7" s="57">
        <v>0</v>
      </c>
      <c r="EA7" s="57">
        <v>1.66</v>
      </c>
      <c r="EB7" s="57">
        <v>0</v>
      </c>
      <c r="EC7" s="57">
        <v>0</v>
      </c>
      <c r="ED7" s="57">
        <v>0</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121.59</v>
      </c>
      <c r="V11" s="65">
        <f>IF(U6="-",NA(),U6)</f>
        <v>136.36000000000001</v>
      </c>
      <c r="W11" s="65">
        <f>IF(V6="-",NA(),V6)</f>
        <v>119.49</v>
      </c>
      <c r="X11" s="65">
        <f>IF(W6="-",NA(),W6)</f>
        <v>117.17</v>
      </c>
      <c r="Y11" s="65">
        <f>IF(X6="-",NA(),X6)</f>
        <v>115.81</v>
      </c>
      <c r="AE11" s="64" t="s">
        <v>23</v>
      </c>
      <c r="AF11" s="65">
        <f>IF(AE6="-",NA(),AE6)</f>
        <v>0</v>
      </c>
      <c r="AG11" s="65">
        <f>IF(AF6="-",NA(),AF6)</f>
        <v>0</v>
      </c>
      <c r="AH11" s="65">
        <f>IF(AG6="-",NA(),AG6)</f>
        <v>0</v>
      </c>
      <c r="AI11" s="65">
        <f>IF(AH6="-",NA(),AH6)</f>
        <v>0</v>
      </c>
      <c r="AJ11" s="65">
        <f>IF(AI6="-",NA(),AI6)</f>
        <v>0</v>
      </c>
      <c r="AP11" s="64" t="s">
        <v>23</v>
      </c>
      <c r="AQ11" s="65">
        <f>IF(AP6="-",NA(),AP6)</f>
        <v>940.01</v>
      </c>
      <c r="AR11" s="65">
        <f>IF(AQ6="-",NA(),AQ6)</f>
        <v>827.18</v>
      </c>
      <c r="AS11" s="65">
        <f>IF(AR6="-",NA(),AR6)</f>
        <v>642.87</v>
      </c>
      <c r="AT11" s="65">
        <f>IF(AS6="-",NA(),AS6)</f>
        <v>905.69</v>
      </c>
      <c r="AU11" s="65">
        <f>IF(AT6="-",NA(),AT6)</f>
        <v>802.1</v>
      </c>
      <c r="BA11" s="64" t="s">
        <v>23</v>
      </c>
      <c r="BB11" s="65">
        <f>IF(BA6="-",NA(),BA6)</f>
        <v>273.06</v>
      </c>
      <c r="BC11" s="65">
        <f>IF(BB6="-",NA(),BB6)</f>
        <v>320.5</v>
      </c>
      <c r="BD11" s="65">
        <f>IF(BC6="-",NA(),BC6)</f>
        <v>302.07</v>
      </c>
      <c r="BE11" s="65">
        <f>IF(BD6="-",NA(),BD6)</f>
        <v>290.5</v>
      </c>
      <c r="BF11" s="65">
        <f>IF(BE6="-",NA(),BE6)</f>
        <v>266.89</v>
      </c>
      <c r="BL11" s="64" t="s">
        <v>23</v>
      </c>
      <c r="BM11" s="65">
        <f>IF(BL6="-",NA(),BL6)</f>
        <v>117.9</v>
      </c>
      <c r="BN11" s="65">
        <f>IF(BM6="-",NA(),BM6)</f>
        <v>133.83000000000001</v>
      </c>
      <c r="BO11" s="65">
        <f>IF(BN6="-",NA(),BN6)</f>
        <v>117</v>
      </c>
      <c r="BP11" s="65">
        <f>IF(BO6="-",NA(),BO6)</f>
        <v>114.36</v>
      </c>
      <c r="BQ11" s="65">
        <f>IF(BP6="-",NA(),BP6)</f>
        <v>117.97</v>
      </c>
      <c r="BW11" s="64" t="s">
        <v>23</v>
      </c>
      <c r="BX11" s="65">
        <f>IF(BW6="-",NA(),BW6)</f>
        <v>12.56</v>
      </c>
      <c r="BY11" s="65">
        <f>IF(BX6="-",NA(),BX6)</f>
        <v>11.13</v>
      </c>
      <c r="BZ11" s="65">
        <f>IF(BY6="-",NA(),BY6)</f>
        <v>12.82</v>
      </c>
      <c r="CA11" s="65">
        <f>IF(BZ6="-",NA(),BZ6)</f>
        <v>12.97</v>
      </c>
      <c r="CB11" s="65">
        <f>IF(CA6="-",NA(),CA6)</f>
        <v>12.67</v>
      </c>
      <c r="CH11" s="64" t="s">
        <v>23</v>
      </c>
      <c r="CI11" s="65">
        <f>IF(CH6="-",NA(),CH6)</f>
        <v>69.12</v>
      </c>
      <c r="CJ11" s="65">
        <f>IF(CI6="-",NA(),CI6)</f>
        <v>70.569999999999993</v>
      </c>
      <c r="CK11" s="65">
        <f>IF(CJ6="-",NA(),CJ6)</f>
        <v>71.63</v>
      </c>
      <c r="CL11" s="65">
        <f>IF(CK6="-",NA(),CK6)</f>
        <v>70.099999999999994</v>
      </c>
      <c r="CM11" s="65">
        <f>IF(CL6="-",NA(),CL6)</f>
        <v>69.05</v>
      </c>
      <c r="CS11" s="64" t="s">
        <v>23</v>
      </c>
      <c r="CT11" s="65">
        <f>IF(CS6="-",NA(),CS6)</f>
        <v>77.31</v>
      </c>
      <c r="CU11" s="65">
        <f>IF(CT6="-",NA(),CT6)</f>
        <v>78.59</v>
      </c>
      <c r="CV11" s="65">
        <f>IF(CU6="-",NA(),CU6)</f>
        <v>78.739999999999995</v>
      </c>
      <c r="CW11" s="65">
        <f>IF(CV6="-",NA(),CV6)</f>
        <v>78.739999999999995</v>
      </c>
      <c r="CX11" s="65">
        <f>IF(CW6="-",NA(),CW6)</f>
        <v>78.739999999999995</v>
      </c>
      <c r="DD11" s="64" t="s">
        <v>23</v>
      </c>
      <c r="DE11" s="65">
        <f>IF(DD6="-",NA(),DD6)</f>
        <v>26.07</v>
      </c>
      <c r="DF11" s="65">
        <f>IF(DE6="-",NA(),DE6)</f>
        <v>25.63</v>
      </c>
      <c r="DG11" s="65">
        <f>IF(DF6="-",NA(),DF6)</f>
        <v>27.37</v>
      </c>
      <c r="DH11" s="65">
        <f>IF(DG6="-",NA(),DG6)</f>
        <v>29.09</v>
      </c>
      <c r="DI11" s="65">
        <f>IF(DH6="-",NA(),DH6)</f>
        <v>30.77</v>
      </c>
      <c r="DO11" s="64" t="s">
        <v>23</v>
      </c>
      <c r="DP11" s="65">
        <f>IF(DO6="-",NA(),DO6)</f>
        <v>100</v>
      </c>
      <c r="DQ11" s="65">
        <f>IF(DP6="-",NA(),DP6)</f>
        <v>98.34</v>
      </c>
      <c r="DR11" s="65">
        <f>IF(DQ6="-",NA(),DQ6)</f>
        <v>98.34</v>
      </c>
      <c r="DS11" s="65">
        <f>IF(DR6="-",NA(),DR6)</f>
        <v>98.34</v>
      </c>
      <c r="DT11" s="65">
        <f>IF(DS6="-",NA(),DS6)</f>
        <v>98.34</v>
      </c>
      <c r="DZ11" s="64" t="s">
        <v>23</v>
      </c>
      <c r="EA11" s="65">
        <f>IF(DZ6="-",NA(),DZ6)</f>
        <v>0</v>
      </c>
      <c r="EB11" s="65">
        <f>IF(EA6="-",NA(),EA6)</f>
        <v>1.66</v>
      </c>
      <c r="EC11" s="65">
        <f>IF(EB6="-",NA(),EB6)</f>
        <v>0</v>
      </c>
      <c r="ED11" s="65">
        <f>IF(EC6="-",NA(),EC6)</f>
        <v>0</v>
      </c>
      <c r="EE11" s="65">
        <f>IF(ED6="-",NA(),ED6)</f>
        <v>0</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2021-01-22T07:31:21Z</cp:lastPrinted>
  <dcterms:created xsi:type="dcterms:W3CDTF">2020-12-04T03:41:19Z</dcterms:created>
  <dcterms:modified xsi:type="dcterms:W3CDTF">2021-01-26T07:07:56Z</dcterms:modified>
  <cp:category/>
</cp:coreProperties>
</file>