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4_【課室共通】検討・作業用フォルダ\01 公営企業課\新06 調査係\★経営比較分析表\★R1決算（上水・下水・電気・バス・観光・駐車場・病院・工水）\06_公表に向けて\02_1_経営比較分析表提出フォルダ\04_電気\01_ 都道府県\"/>
    </mc:Choice>
  </mc:AlternateContent>
  <workbookProtection workbookAlgorithmName="SHA-512" workbookHashValue="KkHjStPngHdrZDzN0anS7nw55l/USztEPLGSc2njbkoIJrK82J/95cq4lkvcv68CpgSA5F7SrlRUJIC2kOyl2Q==" workbookSaltValue="WUmHLTnU40ecY/FeiWRPew==" workbookSpinCount="100000" lockStructure="1"/>
  <bookViews>
    <workbookView xWindow="9360" yWindow="200" windowWidth="19280" windowHeight="1518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R11" i="5" l="1"/>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123" i="4" s="1"/>
  <c r="EX9" i="5"/>
  <c r="D123" i="4" s="1"/>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H8" i="5"/>
  <c r="GY8" i="5"/>
  <c r="HC12" i="5" s="1"/>
  <c r="GX8" i="5"/>
  <c r="GW8" i="5"/>
  <c r="GM8" i="5"/>
  <c r="GD8" i="5"/>
  <c r="GH12" i="5" s="1"/>
  <c r="GC8" i="5"/>
  <c r="FS8" i="5"/>
  <c r="FI8" i="5"/>
  <c r="EY8" i="5"/>
  <c r="EX8" i="5"/>
  <c r="EN8" i="5"/>
  <c r="ED8" i="5"/>
  <c r="DT8" i="5"/>
  <c r="DJ8" i="5"/>
  <c r="CZ8" i="5"/>
  <c r="CY8" i="5"/>
  <c r="CO8" i="5"/>
  <c r="CE8" i="5"/>
  <c r="BT8" i="5"/>
  <c r="BI8" i="5"/>
  <c r="AX8" i="5"/>
  <c r="AX6" i="5"/>
  <c r="AW6" i="5"/>
  <c r="I19" i="4" s="1"/>
  <c r="AV6" i="5"/>
  <c r="F19" i="4" s="1"/>
  <c r="AU6" i="5"/>
  <c r="AT6" i="5"/>
  <c r="AS6" i="5"/>
  <c r="J16" i="4" s="1"/>
  <c r="AR6" i="5"/>
  <c r="H16" i="4" s="1"/>
  <c r="AQ6" i="5"/>
  <c r="AP6" i="5"/>
  <c r="AO6" i="5"/>
  <c r="L15" i="4" s="1"/>
  <c r="AN6" i="5"/>
  <c r="J15" i="4" s="1"/>
  <c r="AM6" i="5"/>
  <c r="AL6" i="5"/>
  <c r="AK6" i="5"/>
  <c r="N14" i="4" s="1"/>
  <c r="AJ6" i="5"/>
  <c r="L14" i="4" s="1"/>
  <c r="AI6" i="5"/>
  <c r="AH6" i="5"/>
  <c r="AG6" i="5"/>
  <c r="F14" i="4" s="1"/>
  <c r="AF6" i="5"/>
  <c r="N13" i="4" s="1"/>
  <c r="AE6" i="5"/>
  <c r="AD6" i="5"/>
  <c r="AC6" i="5"/>
  <c r="H13" i="4" s="1"/>
  <c r="AB6" i="5"/>
  <c r="F13" i="4" s="1"/>
  <c r="AA6" i="5"/>
  <c r="Z6" i="5"/>
  <c r="Y6" i="5"/>
  <c r="J12" i="4" s="1"/>
  <c r="X6" i="5"/>
  <c r="H12" i="4" s="1"/>
  <c r="W6" i="5"/>
  <c r="V6" i="5"/>
  <c r="U6" i="5"/>
  <c r="T6" i="5"/>
  <c r="N7" i="4" s="1"/>
  <c r="S6" i="5"/>
  <c r="R6" i="5"/>
  <c r="Q6" i="5"/>
  <c r="B7" i="4" s="1"/>
  <c r="P6" i="5"/>
  <c r="N5" i="4" s="1"/>
  <c r="O6" i="5"/>
  <c r="N6" i="5"/>
  <c r="M6" i="5"/>
  <c r="GN8" i="5" s="1"/>
  <c r="L6" i="5"/>
  <c r="N3" i="4" s="1"/>
  <c r="K6" i="5"/>
  <c r="J6" i="5"/>
  <c r="I6" i="5"/>
  <c r="B3" i="4" s="1"/>
  <c r="H6" i="5"/>
  <c r="B1" i="4" s="1"/>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C123" i="4"/>
  <c r="L19" i="4"/>
  <c r="N16" i="4"/>
  <c r="L16" i="4"/>
  <c r="F16" i="4"/>
  <c r="N15" i="4"/>
  <c r="H15" i="4"/>
  <c r="F15" i="4"/>
  <c r="J14" i="4"/>
  <c r="H14" i="4"/>
  <c r="L13" i="4"/>
  <c r="J13" i="4"/>
  <c r="N12" i="4"/>
  <c r="L12" i="4"/>
  <c r="F12" i="4"/>
  <c r="F9" i="4"/>
  <c r="J5" i="4"/>
  <c r="F5" i="4"/>
  <c r="J3" i="4"/>
  <c r="F3" i="4"/>
  <c r="B5" i="4" l="1"/>
  <c r="FJ8" i="5"/>
  <c r="FL12" i="5" s="1"/>
  <c r="GP18" i="5"/>
  <c r="GO18" i="5"/>
  <c r="GR18" i="5"/>
  <c r="GN18" i="5"/>
  <c r="GQ18" i="5"/>
  <c r="GP12" i="5"/>
  <c r="GO12" i="5"/>
  <c r="GR12" i="5"/>
  <c r="GN12" i="5"/>
  <c r="GQ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R10" i="5"/>
  <c r="KC10" i="5"/>
  <c r="IN10" i="5"/>
  <c r="GZ10" i="5"/>
  <c r="FK10" i="5"/>
  <c r="DV10" i="5"/>
  <c r="CG10" i="5"/>
  <c r="H11" i="4"/>
  <c r="LH10" i="5"/>
  <c r="JS10" i="5"/>
  <c r="ID10" i="5"/>
  <c r="GO10" i="5"/>
  <c r="FA10" i="5"/>
  <c r="DL10" i="5"/>
  <c r="BV10" i="5"/>
  <c r="ML10" i="5"/>
  <c r="KX10" i="5"/>
  <c r="JI10" i="5"/>
  <c r="HT10" i="5"/>
  <c r="GE10" i="5"/>
  <c r="EP10" i="5"/>
  <c r="DB10" i="5"/>
  <c r="BK10" i="5"/>
  <c r="MB10" i="5"/>
  <c r="KM10" i="5"/>
  <c r="IY10" i="5"/>
  <c r="HJ10" i="5"/>
  <c r="FU10" i="5"/>
  <c r="EF10" i="5"/>
  <c r="CQ10" i="5"/>
  <c r="AZ10" i="5"/>
  <c r="HM18" i="5"/>
  <c r="HI18" i="5"/>
  <c r="HK12" i="5"/>
  <c r="HL18" i="5"/>
  <c r="HK18" i="5"/>
  <c r="HM12" i="5"/>
  <c r="HJ18" i="5"/>
  <c r="HL12" i="5"/>
  <c r="IE18" i="5"/>
  <c r="IG12" i="5"/>
  <c r="IC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GD12" i="5"/>
  <c r="HA12" i="5"/>
  <c r="FK18" i="5"/>
  <c r="FN18" i="5"/>
  <c r="FJ18" i="5"/>
  <c r="FM18" i="5"/>
  <c r="FL18" i="5"/>
  <c r="GG18" i="5"/>
  <c r="GF18" i="5"/>
  <c r="GE18" i="5"/>
  <c r="GH18" i="5"/>
  <c r="GD1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FM12" i="5"/>
  <c r="GE12" i="5"/>
  <c r="GZ18" i="5"/>
  <c r="HB12" i="5"/>
  <c r="HC18" i="5"/>
  <c r="GY18" i="5"/>
  <c r="HB18" i="5"/>
  <c r="HA18" i="5"/>
  <c r="HV18" i="5"/>
  <c r="HT12"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FJ12" i="5"/>
  <c r="FN12" i="5"/>
  <c r="GF12" i="5"/>
  <c r="GY12" i="5"/>
  <c r="HI12" i="5"/>
  <c r="EZ8" i="5"/>
  <c r="FT8" i="5"/>
  <c r="JK18" i="5"/>
  <c r="JI12" i="5"/>
  <c r="JJ18" i="5"/>
  <c r="JL12" i="5"/>
  <c r="JH12" i="5"/>
  <c r="JI18" i="5"/>
  <c r="JK12" i="5"/>
  <c r="JL18" i="5"/>
  <c r="JH18" i="5"/>
  <c r="JJ12" i="5"/>
  <c r="KC18" i="5"/>
  <c r="KE12" i="5"/>
  <c r="KF18" i="5"/>
  <c r="KB18" i="5"/>
  <c r="KD12" i="5"/>
  <c r="KE18" i="5"/>
  <c r="KC12" i="5"/>
  <c r="KD18" i="5"/>
  <c r="KF12" i="5"/>
  <c r="KB12" i="5"/>
  <c r="FK12" i="5"/>
  <c r="GG12" i="5"/>
  <c r="GZ12" i="5"/>
  <c r="HJ12" i="5"/>
  <c r="FX18" i="5" l="1"/>
  <c r="FT18" i="5"/>
  <c r="FW18" i="5"/>
  <c r="FV18" i="5"/>
  <c r="FU18" i="5"/>
  <c r="FX12" i="5"/>
  <c r="FT12" i="5"/>
  <c r="FW12" i="5"/>
  <c r="FV12" i="5"/>
  <c r="FU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A10" i="5"/>
  <c r="KL10" i="5"/>
  <c r="IX10" i="5"/>
  <c r="HI10" i="5"/>
  <c r="FT10" i="5"/>
  <c r="EE10" i="5"/>
  <c r="CP10" i="5"/>
  <c r="AY10" i="5"/>
  <c r="LQ10" i="5"/>
  <c r="KB10" i="5"/>
  <c r="IM10" i="5"/>
  <c r="GY10" i="5"/>
  <c r="FJ10" i="5"/>
  <c r="DU10" i="5"/>
  <c r="CF10" i="5"/>
  <c r="LG10" i="5"/>
  <c r="JR10" i="5"/>
  <c r="IC10" i="5"/>
  <c r="GN10" i="5"/>
  <c r="EZ10" i="5"/>
  <c r="DK10" i="5"/>
  <c r="BU10" i="5"/>
  <c r="MK10" i="5"/>
  <c r="KW10" i="5"/>
  <c r="JH10" i="5"/>
  <c r="HS10" i="5"/>
  <c r="GD10" i="5"/>
  <c r="EO10" i="5"/>
  <c r="DA10" i="5"/>
  <c r="BJ10" i="5"/>
  <c r="F11" i="4"/>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I10" i="5"/>
  <c r="JT10" i="5"/>
  <c r="IE10" i="5"/>
  <c r="GP10" i="5"/>
  <c r="FB10" i="5"/>
  <c r="DM10" i="5"/>
  <c r="BW10" i="5"/>
  <c r="MM10" i="5"/>
  <c r="KY10" i="5"/>
  <c r="JJ10" i="5"/>
  <c r="HU10" i="5"/>
  <c r="GF10" i="5"/>
  <c r="EQ10" i="5"/>
  <c r="DC10" i="5"/>
  <c r="BL10" i="5"/>
  <c r="MC10" i="5"/>
  <c r="KN10" i="5"/>
  <c r="IZ10" i="5"/>
  <c r="HK10" i="5"/>
  <c r="FV10" i="5"/>
  <c r="EG10" i="5"/>
  <c r="CR10" i="5"/>
  <c r="BA10" i="5"/>
  <c r="LS10" i="5"/>
  <c r="KD10" i="5"/>
  <c r="IO10" i="5"/>
  <c r="HA10" i="5"/>
  <c r="FL10" i="5"/>
  <c r="DW10" i="5"/>
  <c r="CH10" i="5"/>
  <c r="J11" i="4"/>
  <c r="FB18" i="5"/>
  <c r="FA18" i="5"/>
  <c r="FD18" i="5"/>
  <c r="EZ18" i="5"/>
  <c r="FC18" i="5"/>
  <c r="FB12" i="5"/>
  <c r="FA12" i="5"/>
  <c r="FD12" i="5"/>
  <c r="EZ12" i="5"/>
  <c r="FC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KZ10" i="5"/>
  <c r="JK10" i="5"/>
  <c r="HV10" i="5"/>
  <c r="GG10" i="5"/>
  <c r="ER10" i="5"/>
  <c r="DD10" i="5"/>
  <c r="BM10" i="5"/>
  <c r="MD10" i="5"/>
  <c r="KO10" i="5"/>
  <c r="JA10" i="5"/>
  <c r="HL10" i="5"/>
  <c r="FW10" i="5"/>
  <c r="EH10" i="5"/>
  <c r="CS10" i="5"/>
  <c r="BB10" i="5"/>
  <c r="LT10" i="5"/>
  <c r="KE10" i="5"/>
  <c r="IP10" i="5"/>
  <c r="HB10" i="5"/>
  <c r="FM10" i="5"/>
  <c r="DX10" i="5"/>
  <c r="CI10" i="5"/>
  <c r="L11" i="4"/>
  <c r="LJ10" i="5"/>
  <c r="JU10" i="5"/>
  <c r="IF10" i="5"/>
  <c r="GQ10" i="5"/>
  <c r="FC10" i="5"/>
  <c r="DN10" i="5"/>
  <c r="BX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E10" i="5"/>
  <c r="KP10" i="5"/>
  <c r="JB10" i="5"/>
  <c r="HM10" i="5"/>
  <c r="FX10" i="5"/>
  <c r="EI10" i="5"/>
  <c r="CT10" i="5"/>
  <c r="BC10" i="5"/>
  <c r="LU10" i="5"/>
  <c r="KF10" i="5"/>
  <c r="IQ10" i="5"/>
  <c r="HC10" i="5"/>
  <c r="FN10" i="5"/>
  <c r="DY10" i="5"/>
  <c r="CJ10" i="5"/>
  <c r="LK10" i="5"/>
  <c r="JV10" i="5"/>
  <c r="IG10" i="5"/>
  <c r="GR10" i="5"/>
  <c r="FD10" i="5"/>
  <c r="DO10" i="5"/>
  <c r="BY10" i="5"/>
  <c r="MO10" i="5"/>
  <c r="LA10" i="5"/>
  <c r="JL10" i="5"/>
  <c r="HW10" i="5"/>
  <c r="GH10" i="5"/>
  <c r="ES10" i="5"/>
  <c r="DE10" i="5"/>
  <c r="BN10" i="5"/>
  <c r="N11" i="4"/>
</calcChain>
</file>

<file path=xl/sharedStrings.xml><?xml version="1.0" encoding="utf-8"?>
<sst xmlns="http://schemas.openxmlformats.org/spreadsheetml/2006/main" count="942" uniqueCount="301">
  <si>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</si>
  <si>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</si>
  <si>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</si>
  <si>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</si>
  <si>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</si>
  <si>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</si>
  <si>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</si>
  <si>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</si>
  <si>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電気事業により生じた利益及び地域振興積立金は、今後見込まれる発電所建設のため中小水力発電開発改良積立金に積み立てる。
組入資本金への組み入れ　　　　　310,604,069円
地域振興積立金　　　　　　　　　 △523,836,201円
中小水力発電開発改良積立金　1,585,868,640円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</si>
  <si>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</si>
  <si>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</si>
  <si>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</si>
  <si>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</si>
  <si>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</si>
  <si>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</si>
  <si>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</si>
  <si>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</si>
  <si>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</si>
  <si>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</si>
  <si>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</si>
  <si>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</si>
  <si>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</si>
  <si>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</si>
  <si>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</si>
  <si>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</si>
  <si>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</si>
  <si>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</si>
  <si>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</si>
  <si>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</si>
  <si>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</si>
  <si>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</si>
  <si>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</si>
  <si>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</si>
  <si>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</si>
  <si>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</si>
  <si>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有形固定資産減価償却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</si>
  <si>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</si>
  <si>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</si>
  <si>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</si>
  <si>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</si>
  <si>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</si>
  <si>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</si>
  <si>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</si>
  <si>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</si>
  <si>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</si>
  <si>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</si>
  <si>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</si>
  <si>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</si>
  <si>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</si>
  <si>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</si>
  <si>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</si>
  <si>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</si>
  <si>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</si>
  <si>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</si>
  <si>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</si>
  <si>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</si>
  <si>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</si>
  <si>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</si>
  <si>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</si>
  <si>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</si>
  <si>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</si>
  <si>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</si>
  <si>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</si>
  <si>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</si>
  <si>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</si>
  <si>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</si>
  <si>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</si>
  <si>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</si>
  <si>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</si>
  <si>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</si>
  <si>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</si>
  <si>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</si>
  <si>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</si>
  <si>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</si>
  <si>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</si>
  <si>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</si>
  <si>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</si>
  <si>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</si>
  <si>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</si>
  <si>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</si>
  <si>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</si>
  <si>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</si>
  <si>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</si>
  <si>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</si>
  <si>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</si>
  <si>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</si>
  <si>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</si>
  <si>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</si>
  <si>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</si>
  <si>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</si>
  <si>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</si>
  <si>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</si>
  <si>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</si>
  <si>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</si>
  <si>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</si>
  <si>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</si>
  <si>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</si>
  <si>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</si>
  <si>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</si>
  <si>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</si>
  <si>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</si>
  <si>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</si>
  <si>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</si>
  <si>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</si>
  <si>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</si>
  <si>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</si>
  <si>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</si>
  <si>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</si>
  <si>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</si>
  <si>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</si>
  <si>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</si>
  <si>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</si>
  <si>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</si>
  <si>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</si>
  <si>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</si>
  <si>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</si>
  <si>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</si>
  <si>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</si>
  <si>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</si>
  <si>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</si>
  <si>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050008</t>
  </si>
  <si>
    <t>46</t>
  </si>
  <si>
    <t>04</t>
  </si>
  <si>
    <t>0</t>
  </si>
  <si>
    <t>000</t>
  </si>
  <si>
    <t>秋田県</t>
  </si>
  <si>
    <t>法適用</t>
  </si>
  <si>
    <t>電気事業</t>
  </si>
  <si>
    <t>非設置</t>
  </si>
  <si>
    <t>-</t>
  </si>
  <si>
    <t>令和２年３月３１日　鎧畑発電所ほか</t>
  </si>
  <si>
    <t>令和１６年３月３１日　萩形発電所</t>
  </si>
  <si>
    <t>無</t>
  </si>
  <si>
    <t>東北電力株式会社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</si>
  <si>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</si>
  <si>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</si>
  <si>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</si>
  <si>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</si>
  <si>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</si>
  <si>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</si>
  <si>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</si>
  <si>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</si>
  <si>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</si>
  <si>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</si>
  <si>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</si>
  <si>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</si>
  <si>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</si>
  <si>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</si>
  <si>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</si>
  <si>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</si>
  <si>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</si>
  <si>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</si>
  <si>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</si>
  <si>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</si>
  <si>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</si>
  <si>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</si>
  <si>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</si>
  <si>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</si>
  <si>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</si>
  <si>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</si>
  <si>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</si>
  <si>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</si>
  <si>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</si>
  <si>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</si>
  <si>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</si>
  <si>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</si>
  <si>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</si>
  <si>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</si>
  <si>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</si>
  <si>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</si>
  <si>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</si>
  <si>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</si>
  <si>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</si>
  <si>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</si>
  <si>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</si>
  <si>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</si>
  <si>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</si>
  <si>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</si>
  <si>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</si>
  <si>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</si>
  <si>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</si>
  <si>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</si>
  <si>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</si>
  <si>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</si>
  <si>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</si>
  <si>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</si>
  <si>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</si>
  <si>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</si>
  <si>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</si>
  <si>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</si>
  <si>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</si>
  <si>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</si>
  <si>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</si>
  <si>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</si>
  <si>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</si>
  <si>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</si>
  <si>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</si>
  <si>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</si>
  <si>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</si>
  <si>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</si>
  <si>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</si>
  <si>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</si>
  <si>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</si>
  <si>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</si>
  <si>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</si>
  <si>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</si>
  <si>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</si>
  <si>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</si>
  <si>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</si>
  <si>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</si>
  <si>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</si>
  <si>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</si>
  <si>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</si>
  <si>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</si>
  <si>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</si>
  <si>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</si>
  <si>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</si>
  <si>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</si>
  <si>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</si>
  <si>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</si>
  <si>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</si>
  <si>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</si>
  <si>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</si>
  <si>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</si>
  <si>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</si>
  <si>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</si>
  <si>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</si>
  <si>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</si>
  <si>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</si>
  <si>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</si>
  <si>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</si>
  <si>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</si>
  <si>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</si>
  <si>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</si>
  <si>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</si>
  <si>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</si>
  <si>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</si>
  <si>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</si>
  <si>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</si>
  <si>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</si>
  <si>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</si>
  <si>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</si>
  <si>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</si>
  <si>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</si>
  <si>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</si>
  <si>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</si>
  <si>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</si>
  <si>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</si>
  <si>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</si>
  <si>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</si>
  <si>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</si>
  <si>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</si>
  <si>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</si>
  <si>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</si>
  <si>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</si>
  <si>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</si>
  <si>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</si>
  <si>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</si>
  <si>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</si>
  <si>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</si>
  <si>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</si>
  <si>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</si>
  <si>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</si>
  <si>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</si>
  <si>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</si>
  <si>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</si>
  <si>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</si>
  <si>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</si>
  <si>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</si>
  <si>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</si>
  <si>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</si>
  <si>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</si>
  <si>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</si>
  <si>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</si>
  <si>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</si>
  <si>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</si>
  <si>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</si>
  <si>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</si>
  <si>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</si>
  <si>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</si>
  <si>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</si>
  <si>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</si>
  <si>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</si>
  <si>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</si>
  <si>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</si>
  <si>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</si>
  <si>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</si>
  <si>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</si>
  <si>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</si>
  <si>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</si>
  <si>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</si>
  <si>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</si>
  <si>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</si>
  <si>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</si>
  <si>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</si>
  <si>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</si>
  <si>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</si>
  <si>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</si>
  <si>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○経常収支比率、営業収支比率
　総括原価方式発電所の売電単価改定で料金収入が増加した一方で、八幡平発電所水車発電機細密点検修繕工事の実施により修繕費等が増加したため、前年度値と横ばいとなった。平均値を上回る比率であり、経営の健全性は確保されている。
○流動比率
　電力料収入の増等により現預金は増加したほか、企業債の償還及び納付消費税額の減などにより流動負債が減少したことから、前年度値より上昇した。平均値を上回る比率であり、短期的な債務の支払い能力は確保されている。
○供給原価
　修繕費用の増額及び年間発電電力量の減少により前年度値より増加した。平均値は下回っているが、平成27年度以降、上昇傾向にあるため、引き続き維持管理費の縮減に努める必要がある。
○ＥＢＩＴＤＡ（減価償却前営業利益）
　修繕費用の増額があったが、総括原価方式発電所の売電単価改定により料金収入が増えたことから、前年度値から増加している。平均値も上回っており、引き続き安定的な収益を見込んでいる。</t>
    <rPh sb="38" eb="40">
      <t>ゾウカ</t>
    </rPh>
    <rPh sb="42" eb="44">
      <t>イッポウ</t>
    </rPh>
    <rPh sb="66" eb="68">
      <t>ジッシ</t>
    </rPh>
    <rPh sb="71" eb="74">
      <t>シュウゼンヒ</t>
    </rPh>
    <rPh sb="74" eb="75">
      <t>トウ</t>
    </rPh>
    <rPh sb="76" eb="78">
      <t>ゾウカ</t>
    </rPh>
    <rPh sb="88" eb="89">
      <t>ヨコ</t>
    </rPh>
    <rPh sb="100" eb="102">
      <t>ウワマワ</t>
    </rPh>
    <rPh sb="103" eb="105">
      <t>ヒリツ</t>
    </rPh>
    <rPh sb="136" eb="138">
      <t>シュウニュウ</t>
    </rPh>
    <rPh sb="139" eb="140">
      <t>ゾウ</t>
    </rPh>
    <rPh sb="140" eb="141">
      <t>トウ</t>
    </rPh>
    <rPh sb="144" eb="147">
      <t>ゲンヨキン</t>
    </rPh>
    <rPh sb="148" eb="150">
      <t>ゾウカ</t>
    </rPh>
    <rPh sb="155" eb="158">
      <t>キギョウサイ</t>
    </rPh>
    <rPh sb="159" eb="161">
      <t>ショウカン</t>
    </rPh>
    <rPh sb="161" eb="162">
      <t>オヨ</t>
    </rPh>
    <rPh sb="163" eb="165">
      <t>ノウフ</t>
    </rPh>
    <rPh sb="165" eb="168">
      <t>ショウヒゼイ</t>
    </rPh>
    <rPh sb="168" eb="169">
      <t>ガク</t>
    </rPh>
    <rPh sb="170" eb="171">
      <t>ゲン</t>
    </rPh>
    <rPh sb="176" eb="178">
      <t>リュウドウ</t>
    </rPh>
    <rPh sb="178" eb="180">
      <t>フサイ</t>
    </rPh>
    <rPh sb="181" eb="183">
      <t>ゲンショウ</t>
    </rPh>
    <rPh sb="190" eb="193">
      <t>ゼンネンド</t>
    </rPh>
    <rPh sb="193" eb="194">
      <t>チ</t>
    </rPh>
    <rPh sb="196" eb="198">
      <t>ジョウショウ</t>
    </rPh>
    <rPh sb="201" eb="204">
      <t>ヘイキンチ</t>
    </rPh>
    <rPh sb="205" eb="207">
      <t>ウワマワ</t>
    </rPh>
    <rPh sb="208" eb="210">
      <t>ヒリツ</t>
    </rPh>
    <rPh sb="246" eb="248">
      <t>ヒヨウ</t>
    </rPh>
    <rPh sb="249" eb="251">
      <t>ゾウガク</t>
    </rPh>
    <rPh sb="251" eb="252">
      <t>オヨ</t>
    </rPh>
    <rPh sb="253" eb="255">
      <t>ネンカン</t>
    </rPh>
    <rPh sb="255" eb="257">
      <t>ハツデン</t>
    </rPh>
    <rPh sb="257" eb="260">
      <t>デンリョクリョウ</t>
    </rPh>
    <rPh sb="261" eb="263">
      <t>ゲンショウ</t>
    </rPh>
    <rPh sb="266" eb="269">
      <t>ゼンネンド</t>
    </rPh>
    <rPh sb="269" eb="270">
      <t>チ</t>
    </rPh>
    <rPh sb="272" eb="274">
      <t>ゾウカ</t>
    </rPh>
    <rPh sb="289" eb="291">
      <t>ヘイセイ</t>
    </rPh>
    <rPh sb="293" eb="295">
      <t>ネンド</t>
    </rPh>
    <rPh sb="295" eb="297">
      <t>イコウ</t>
    </rPh>
    <rPh sb="357" eb="359">
      <t>ゾウガク</t>
    </rPh>
    <rPh sb="397" eb="400">
      <t>ゼンネンド</t>
    </rPh>
    <rPh sb="400" eb="401">
      <t>チ</t>
    </rPh>
    <rPh sb="403" eb="405">
      <t>ゾウカ</t>
    </rPh>
    <rPh sb="414" eb="416">
      <t>ウワマワ</t>
    </rPh>
    <rPh sb="421" eb="422">
      <t>ヒ</t>
    </rPh>
    <rPh sb="423" eb="424">
      <t>ツヅ</t>
    </rPh>
    <rPh sb="425" eb="428">
      <t>アンテイテキ</t>
    </rPh>
    <rPh sb="429" eb="431">
      <t>シュウエキ</t>
    </rPh>
    <rPh sb="432" eb="434">
      <t>ミコ</t>
    </rPh>
    <phoneticPr fontId="5"/>
  </si>
  <si>
    <t>○設備利用率
　前年度値より減少しているものの、平均値も上回っており、設備の効率的な運用が図られている。
○修繕費比率
　八幡平発電所水車発電機細密点検修繕工事など複数の発電所で大規模修繕を行ったため、前年度値から増加しており、平均値も上回っている。引き続き計画的な維持管理や効果的な修繕方法の検討を推進する必要がある。
○企業債残高対料金収入比率
　前年度値から減少しており、平均値も下回っている。企業債残高を減少させつつ、建設改良による投資も実施しているため、良好な経営状況にある。
○有形固定資産減価償却率
　前年度値と横ばいとなり、平均値も上回っている。法定耐用年数に近づいている資産の割合が上昇することはなかったが、引き続き計画的に施設の更新等を検討する。
○ＦＩＴ収入割合
　春から夏にかけて降水が少なく渇水状態が長期間続いたことからＦＩＴ適用発電所の電力料収入が減少したこと、総括原価方式発電所の売電単価改定でＦＩＴ適用発電所以外の料金収入が増えたことから、ＦＩＴ収入割合は前年度と比較し減少したが、平均値は上回っている。引き続き固定価格買取制度の調達期間終了後における減収リスクを考慮した経営を行う。</t>
    <rPh sb="14" eb="16">
      <t>ゲンショウ</t>
    </rPh>
    <rPh sb="62" eb="65">
      <t>ハチマンタイ</t>
    </rPh>
    <rPh sb="65" eb="68">
      <t>ハツデンショ</t>
    </rPh>
    <rPh sb="68" eb="70">
      <t>スイシャ</t>
    </rPh>
    <rPh sb="77" eb="79">
      <t>シュウゼン</t>
    </rPh>
    <rPh sb="79" eb="81">
      <t>コウジ</t>
    </rPh>
    <rPh sb="108" eb="110">
      <t>ゾウカ</t>
    </rPh>
    <rPh sb="267" eb="268">
      <t>ヨコ</t>
    </rPh>
    <rPh sb="304" eb="306">
      <t>ジョウショウ</t>
    </rPh>
    <rPh sb="332" eb="334">
      <t>ケントウ</t>
    </rPh>
    <rPh sb="381" eb="383">
      <t>テキヨウ</t>
    </rPh>
    <rPh sb="383" eb="386">
      <t>ハツデンショ</t>
    </rPh>
    <rPh sb="420" eb="422">
      <t>テキヨウ</t>
    </rPh>
    <rPh sb="422" eb="425">
      <t>ハツデンショ</t>
    </rPh>
    <rPh sb="425" eb="427">
      <t>イガイ</t>
    </rPh>
    <rPh sb="444" eb="446">
      <t>シュウニュウ</t>
    </rPh>
    <rPh sb="446" eb="448">
      <t>ワリアイ</t>
    </rPh>
    <rPh sb="449" eb="452">
      <t>ゼンネンド</t>
    </rPh>
    <rPh sb="453" eb="455">
      <t>ヒカク</t>
    </rPh>
    <rPh sb="456" eb="458">
      <t>ゲンショウ</t>
    </rPh>
    <rPh sb="466" eb="468">
      <t>ウワマワ</t>
    </rPh>
    <phoneticPr fontId="5"/>
  </si>
  <si>
    <t>　現状において、経営の健全性及び効率性は確保されている。
　今後は令和２年度から11年度を計画期間とする「第４期中期経営計画」に基づき、RE100やSDGsなどの世界的な流れも注視しながら、本計画期間中における適切な経営に取り組んでいく。
【経営の基本方針】
　○安定供給と安定経営の確立
　○組織体制の整備と人財の育成
　○地域貢献策の拡充等
【計画期間中の具体的な取り組み】
　○新たな経営基盤の確立
　○新規開発等の推進
　○老朽化施設の戦略的整備
　○事業体制の整備等
　○地域貢献のさらなる推進</t>
    <rPh sb="30" eb="32">
      <t>コンゴ</t>
    </rPh>
    <rPh sb="33" eb="35">
      <t>レイワ</t>
    </rPh>
    <rPh sb="36" eb="38">
      <t>ネンド</t>
    </rPh>
    <rPh sb="42" eb="44">
      <t>ネンド</t>
    </rPh>
    <rPh sb="192" eb="193">
      <t>アラ</t>
    </rPh>
    <rPh sb="195" eb="197">
      <t>ケイエイ</t>
    </rPh>
    <rPh sb="197" eb="199">
      <t>キバン</t>
    </rPh>
    <rPh sb="200" eb="202">
      <t>カクリツ</t>
    </rPh>
    <rPh sb="205" eb="207">
      <t>シンキ</t>
    </rPh>
    <rPh sb="207" eb="209">
      <t>カイハツ</t>
    </rPh>
    <rPh sb="209" eb="210">
      <t>トウ</t>
    </rPh>
    <rPh sb="211" eb="213">
      <t>スイシン</t>
    </rPh>
    <rPh sb="216" eb="219">
      <t>ロウキュウカ</t>
    </rPh>
    <rPh sb="219" eb="221">
      <t>シセツ</t>
    </rPh>
    <rPh sb="222" eb="225">
      <t>センリャクテキ</t>
    </rPh>
    <rPh sb="225" eb="227">
      <t>セイビ</t>
    </rPh>
    <rPh sb="230" eb="232">
      <t>ジギョウ</t>
    </rPh>
    <rPh sb="232" eb="234">
      <t>タイセイ</t>
    </rPh>
    <rPh sb="235" eb="237">
      <t>セイビ</t>
    </rPh>
    <rPh sb="237" eb="238">
      <t>トウ</t>
    </rPh>
    <rPh sb="241" eb="243">
      <t>チイキ</t>
    </rPh>
    <rPh sb="243" eb="245">
      <t>コウケン</t>
    </rPh>
    <rPh sb="250" eb="252">
      <t>スイシン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</si>
</sst>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4">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1" fillId="0" borderId="16" xfId="2" applyFont="1" applyBorder="1" applyAlignment="1" applyProtection="1">
      <alignment horizontal="left" vertical="top" wrapText="1"/>
      <protection locked="0"/>
    </xf>
    <xf numFmtId="0" fontId="11" fillId="0" borderId="0" xfId="2" applyFont="1" applyAlignment="1" applyProtection="1">
      <alignment horizontal="left" vertical="top" wrapText="1"/>
      <protection locked="0"/>
    </xf>
    <xf numFmtId="0" fontId="11" fillId="0" borderId="17" xfId="2" applyFont="1" applyBorder="1" applyAlignment="1" applyProtection="1">
      <alignment horizontal="left" vertical="top" wrapText="1"/>
      <protection locked="0"/>
    </xf>
    <xf numFmtId="0" fontId="11" fillId="0" borderId="44" xfId="2" applyFont="1" applyBorder="1" applyAlignment="1" applyProtection="1">
      <alignment horizontal="left" vertical="top" wrapText="1"/>
      <protection locked="0"/>
    </xf>
    <xf numFmtId="0" fontId="11" fillId="0" borderId="45" xfId="2" applyFont="1" applyBorder="1" applyAlignment="1" applyProtection="1">
      <alignment horizontal="left" vertical="top" wrapText="1"/>
      <protection locked="0"/>
    </xf>
    <xf numFmtId="0" fontId="11" fillId="0" borderId="46" xfId="2" applyFont="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1" fillId="0" borderId="36" xfId="2" applyFont="1" applyBorder="1" applyAlignment="1" applyProtection="1">
      <alignment horizontal="left" vertical="top" wrapText="1"/>
      <protection locked="0"/>
    </xf>
    <xf numFmtId="0" fontId="11" fillId="0" borderId="37" xfId="2" applyFont="1" applyBorder="1" applyAlignment="1" applyProtection="1">
      <alignment horizontal="left" vertical="top" wrapText="1"/>
      <protection locked="0"/>
    </xf>
    <xf numFmtId="0" fontId="11"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138.30000000000001</c:v>
                </c:pt>
                <c:pt idx="1">
                  <c:v>131.5</c:v>
                </c:pt>
                <c:pt idx="2">
                  <c:v>112.3</c:v>
                </c:pt>
                <c:pt idx="3">
                  <c:v>135</c:v>
                </c:pt>
                <c:pt idx="4">
                  <c:v>135.80000000000001</c:v>
                </c:pt>
              </c:numCache>
            </c:numRef>
          </c:val>
          <c:extLst>
            <c:ext xmlns:c16="http://schemas.microsoft.com/office/drawing/2014/chart" uri="{C3380CC4-5D6E-409C-BE32-E72D297353CC}">
              <c16:uniqueId val="{00000000-5544-49CD-B713-D62B1EE6DDB1}"/>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129.69999999999999</c:v>
                </c:pt>
                <c:pt idx="1">
                  <c:v>135.9</c:v>
                </c:pt>
                <c:pt idx="2">
                  <c:v>130.5</c:v>
                </c:pt>
                <c:pt idx="3">
                  <c:v>129.9</c:v>
                </c:pt>
                <c:pt idx="4">
                  <c:v>130.19999999999999</c:v>
                </c:pt>
              </c:numCache>
            </c:numRef>
          </c:val>
          <c:smooth val="0"/>
          <c:extLst>
            <c:ext xmlns:c16="http://schemas.microsoft.com/office/drawing/2014/chart" uri="{C3380CC4-5D6E-409C-BE32-E72D297353CC}">
              <c16:uniqueId val="{00000001-5544-49CD-B713-D62B1EE6DDB1}"/>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544-49CD-B713-D62B1EE6DDB1}"/>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2.1</c:v>
                </c:pt>
                <c:pt idx="1">
                  <c:v>2.1</c:v>
                </c:pt>
                <c:pt idx="2">
                  <c:v>6.1</c:v>
                </c:pt>
                <c:pt idx="3">
                  <c:v>22</c:v>
                </c:pt>
                <c:pt idx="4">
                  <c:v>19.100000000000001</c:v>
                </c:pt>
              </c:numCache>
            </c:numRef>
          </c:val>
          <c:extLst>
            <c:ext xmlns:c16="http://schemas.microsoft.com/office/drawing/2014/chart" uri="{C3380CC4-5D6E-409C-BE32-E72D297353CC}">
              <c16:uniqueId val="{00000000-3D49-484E-8FAE-6D9D052B2A44}"/>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18.7</c:v>
                </c:pt>
                <c:pt idx="1">
                  <c:v>20.5</c:v>
                </c:pt>
                <c:pt idx="2">
                  <c:v>21.4</c:v>
                </c:pt>
                <c:pt idx="3">
                  <c:v>22.6</c:v>
                </c:pt>
                <c:pt idx="4">
                  <c:v>22.2</c:v>
                </c:pt>
              </c:numCache>
            </c:numRef>
          </c:val>
          <c:smooth val="0"/>
          <c:extLst>
            <c:ext xmlns:c16="http://schemas.microsoft.com/office/drawing/2014/chart" uri="{C3380CC4-5D6E-409C-BE32-E72D297353CC}">
              <c16:uniqueId val="{00000001-3D49-484E-8FAE-6D9D052B2A44}"/>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45.7</c:v>
                </c:pt>
                <c:pt idx="1">
                  <c:v>43.6</c:v>
                </c:pt>
                <c:pt idx="2">
                  <c:v>45.9</c:v>
                </c:pt>
                <c:pt idx="3">
                  <c:v>43</c:v>
                </c:pt>
                <c:pt idx="4">
                  <c:v>40.200000000000003</c:v>
                </c:pt>
              </c:numCache>
            </c:numRef>
          </c:val>
          <c:extLst>
            <c:ext xmlns:c16="http://schemas.microsoft.com/office/drawing/2014/chart" uri="{C3380CC4-5D6E-409C-BE32-E72D297353CC}">
              <c16:uniqueId val="{00000000-CC63-4FE1-A6D2-493651E63B77}"/>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39.1</c:v>
                </c:pt>
                <c:pt idx="1">
                  <c:v>37.299999999999997</c:v>
                </c:pt>
                <c:pt idx="2">
                  <c:v>38</c:v>
                </c:pt>
                <c:pt idx="3">
                  <c:v>36.5</c:v>
                </c:pt>
                <c:pt idx="4">
                  <c:v>36.6</c:v>
                </c:pt>
              </c:numCache>
            </c:numRef>
          </c:val>
          <c:smooth val="0"/>
          <c:extLst>
            <c:ext xmlns:c16="http://schemas.microsoft.com/office/drawing/2014/chart" uri="{C3380CC4-5D6E-409C-BE32-E72D297353CC}">
              <c16:uniqueId val="{00000001-CC63-4FE1-A6D2-493651E63B77}"/>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22.6</c:v>
                </c:pt>
                <c:pt idx="1">
                  <c:v>19.399999999999999</c:v>
                </c:pt>
                <c:pt idx="2">
                  <c:v>21.5</c:v>
                </c:pt>
                <c:pt idx="3">
                  <c:v>26.2</c:v>
                </c:pt>
                <c:pt idx="4">
                  <c:v>34.799999999999997</c:v>
                </c:pt>
              </c:numCache>
            </c:numRef>
          </c:val>
          <c:extLst>
            <c:ext xmlns:c16="http://schemas.microsoft.com/office/drawing/2014/chart" uri="{C3380CC4-5D6E-409C-BE32-E72D297353CC}">
              <c16:uniqueId val="{00000000-EEF8-4FB9-B8CE-F47C2AE77CE0}"/>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21.4</c:v>
                </c:pt>
                <c:pt idx="1">
                  <c:v>19.3</c:v>
                </c:pt>
                <c:pt idx="2">
                  <c:v>20.6</c:v>
                </c:pt>
                <c:pt idx="3">
                  <c:v>21.6</c:v>
                </c:pt>
                <c:pt idx="4">
                  <c:v>20</c:v>
                </c:pt>
              </c:numCache>
            </c:numRef>
          </c:val>
          <c:smooth val="0"/>
          <c:extLst>
            <c:ext xmlns:c16="http://schemas.microsoft.com/office/drawing/2014/chart" uri="{C3380CC4-5D6E-409C-BE32-E72D297353CC}">
              <c16:uniqueId val="{00000001-EEF8-4FB9-B8CE-F47C2AE77CE0}"/>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51.3</c:v>
                </c:pt>
                <c:pt idx="1">
                  <c:v>40.799999999999997</c:v>
                </c:pt>
                <c:pt idx="2">
                  <c:v>31</c:v>
                </c:pt>
                <c:pt idx="3">
                  <c:v>19.5</c:v>
                </c:pt>
                <c:pt idx="4">
                  <c:v>13.3</c:v>
                </c:pt>
              </c:numCache>
            </c:numRef>
          </c:val>
          <c:extLst>
            <c:ext xmlns:c16="http://schemas.microsoft.com/office/drawing/2014/chart" uri="{C3380CC4-5D6E-409C-BE32-E72D297353CC}">
              <c16:uniqueId val="{00000000-CB53-48F6-8982-871B5387F21F}"/>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89.4</c:v>
                </c:pt>
                <c:pt idx="1">
                  <c:v>83.3</c:v>
                </c:pt>
                <c:pt idx="2">
                  <c:v>73.2</c:v>
                </c:pt>
                <c:pt idx="3">
                  <c:v>71.400000000000006</c:v>
                </c:pt>
                <c:pt idx="4">
                  <c:v>82</c:v>
                </c:pt>
              </c:numCache>
            </c:numRef>
          </c:val>
          <c:smooth val="0"/>
          <c:extLst>
            <c:ext xmlns:c16="http://schemas.microsoft.com/office/drawing/2014/chart" uri="{C3380CC4-5D6E-409C-BE32-E72D297353CC}">
              <c16:uniqueId val="{00000001-CB53-48F6-8982-871B5387F21F}"/>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65.900000000000006</c:v>
                </c:pt>
                <c:pt idx="1">
                  <c:v>66.599999999999994</c:v>
                </c:pt>
                <c:pt idx="2">
                  <c:v>65.099999999999994</c:v>
                </c:pt>
                <c:pt idx="3">
                  <c:v>64.7</c:v>
                </c:pt>
                <c:pt idx="4">
                  <c:v>64.599999999999994</c:v>
                </c:pt>
              </c:numCache>
            </c:numRef>
          </c:val>
          <c:extLst>
            <c:ext xmlns:c16="http://schemas.microsoft.com/office/drawing/2014/chart" uri="{C3380CC4-5D6E-409C-BE32-E72D297353CC}">
              <c16:uniqueId val="{00000000-083B-408A-A9B7-8B0FAB887199}"/>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61.7</c:v>
                </c:pt>
                <c:pt idx="1">
                  <c:v>62.1</c:v>
                </c:pt>
                <c:pt idx="2">
                  <c:v>62.6</c:v>
                </c:pt>
                <c:pt idx="3">
                  <c:v>63.4</c:v>
                </c:pt>
                <c:pt idx="4">
                  <c:v>63.8</c:v>
                </c:pt>
              </c:numCache>
            </c:numRef>
          </c:val>
          <c:smooth val="0"/>
          <c:extLst>
            <c:ext xmlns:c16="http://schemas.microsoft.com/office/drawing/2014/chart" uri="{C3380CC4-5D6E-409C-BE32-E72D297353CC}">
              <c16:uniqueId val="{00000001-083B-408A-A9B7-8B0FAB887199}"/>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2.1</c:v>
                </c:pt>
                <c:pt idx="1">
                  <c:v>2.1</c:v>
                </c:pt>
                <c:pt idx="2">
                  <c:v>6.1</c:v>
                </c:pt>
                <c:pt idx="3">
                  <c:v>22</c:v>
                </c:pt>
                <c:pt idx="4">
                  <c:v>19.100000000000001</c:v>
                </c:pt>
              </c:numCache>
            </c:numRef>
          </c:val>
          <c:extLst>
            <c:ext xmlns:c16="http://schemas.microsoft.com/office/drawing/2014/chart" uri="{C3380CC4-5D6E-409C-BE32-E72D297353CC}">
              <c16:uniqueId val="{00000000-B91B-49F7-A30E-E78D95ABC115}"/>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13.3</c:v>
                </c:pt>
                <c:pt idx="1">
                  <c:v>14.4</c:v>
                </c:pt>
                <c:pt idx="2">
                  <c:v>15.3</c:v>
                </c:pt>
                <c:pt idx="3">
                  <c:v>16.100000000000001</c:v>
                </c:pt>
                <c:pt idx="4">
                  <c:v>15.2</c:v>
                </c:pt>
              </c:numCache>
            </c:numRef>
          </c:val>
          <c:smooth val="0"/>
          <c:extLst>
            <c:ext xmlns:c16="http://schemas.microsoft.com/office/drawing/2014/chart" uri="{C3380CC4-5D6E-409C-BE32-E72D297353CC}">
              <c16:uniqueId val="{00000001-B91B-49F7-A30E-E78D95ABC115}"/>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5B5-4FDB-91C4-9347CD13821F}"/>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B5-4FDB-91C4-9347CD13821F}"/>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E8A-40D8-8846-56D527A1B270}"/>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8A-40D8-8846-56D527A1B270}"/>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AC3-40EE-B1D2-38A0D4B55692}"/>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C3-40EE-B1D2-38A0D4B55692}"/>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63E-4DBA-BDDE-91B65F5D347E}"/>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3E-4DBA-BDDE-91B65F5D347E}"/>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142.6</c:v>
                </c:pt>
                <c:pt idx="1">
                  <c:v>133.9</c:v>
                </c:pt>
                <c:pt idx="2">
                  <c:v>114.7</c:v>
                </c:pt>
                <c:pt idx="3">
                  <c:v>136.80000000000001</c:v>
                </c:pt>
                <c:pt idx="4">
                  <c:v>137.30000000000001</c:v>
                </c:pt>
              </c:numCache>
            </c:numRef>
          </c:val>
          <c:extLst>
            <c:ext xmlns:c16="http://schemas.microsoft.com/office/drawing/2014/chart" uri="{C3380CC4-5D6E-409C-BE32-E72D297353CC}">
              <c16:uniqueId val="{00000000-0D43-467F-B624-0346580B1327}"/>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130.4</c:v>
                </c:pt>
                <c:pt idx="1">
                  <c:v>136.30000000000001</c:v>
                </c:pt>
                <c:pt idx="2">
                  <c:v>130.69999999999999</c:v>
                </c:pt>
                <c:pt idx="3">
                  <c:v>128.9</c:v>
                </c:pt>
                <c:pt idx="4">
                  <c:v>129.30000000000001</c:v>
                </c:pt>
              </c:numCache>
            </c:numRef>
          </c:val>
          <c:smooth val="0"/>
          <c:extLst>
            <c:ext xmlns:c16="http://schemas.microsoft.com/office/drawing/2014/chart" uri="{C3380CC4-5D6E-409C-BE32-E72D297353CC}">
              <c16:uniqueId val="{00000001-0D43-467F-B624-0346580B1327}"/>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D43-467F-B624-0346580B1327}"/>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2A7-415A-B867-0CB092FA41BF}"/>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A7-415A-B867-0CB092FA41BF}"/>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9CC-4B16-A816-A41C35484CCA}"/>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CC-4B16-A816-A41C35484CCA}"/>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C7A-49D1-BA8A-F281A564474B}"/>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7A-49D1-BA8A-F281A564474B}"/>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91B-40AA-9A88-320FD7759AD9}"/>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1B-40AA-9A88-320FD7759AD9}"/>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8CF-4250-95DF-953BD89C9842}"/>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CF-4250-95DF-953BD89C9842}"/>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949-44EA-A620-B8A5D607B2D7}"/>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49-44EA-A620-B8A5D607B2D7}"/>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2C4-4067-A107-D1D3817D2868}"/>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C4-4067-A107-D1D3817D2868}"/>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D83-4F62-8CF6-510BBB1EBE11}"/>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83-4F62-8CF6-510BBB1EBE11}"/>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61D-4151-AE2F-856C7C765982}"/>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1D-4151-AE2F-856C7C765982}"/>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6A3-413E-BE81-4379CBC3939F}"/>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A3-413E-BE81-4379CBC3939F}"/>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1660.2</c:v>
                </c:pt>
                <c:pt idx="1">
                  <c:v>2265</c:v>
                </c:pt>
                <c:pt idx="2">
                  <c:v>2409.9</c:v>
                </c:pt>
                <c:pt idx="3">
                  <c:v>1992.3</c:v>
                </c:pt>
                <c:pt idx="4">
                  <c:v>3390.1</c:v>
                </c:pt>
              </c:numCache>
            </c:numRef>
          </c:val>
          <c:extLst>
            <c:ext xmlns:c16="http://schemas.microsoft.com/office/drawing/2014/chart" uri="{C3380CC4-5D6E-409C-BE32-E72D297353CC}">
              <c16:uniqueId val="{00000000-B16E-4FDD-9F7B-F071DB53D69B}"/>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716.7</c:v>
                </c:pt>
                <c:pt idx="1">
                  <c:v>688</c:v>
                </c:pt>
                <c:pt idx="2">
                  <c:v>707.7</c:v>
                </c:pt>
                <c:pt idx="3">
                  <c:v>749.1</c:v>
                </c:pt>
                <c:pt idx="4">
                  <c:v>763.6</c:v>
                </c:pt>
              </c:numCache>
            </c:numRef>
          </c:val>
          <c:smooth val="0"/>
          <c:extLst>
            <c:ext xmlns:c16="http://schemas.microsoft.com/office/drawing/2014/chart" uri="{C3380CC4-5D6E-409C-BE32-E72D297353CC}">
              <c16:uniqueId val="{00000001-B16E-4FDD-9F7B-F071DB53D69B}"/>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16E-4FDD-9F7B-F071DB53D69B}"/>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541-4B31-8870-B5AA6A64BE56}"/>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41-4B31-8870-B5AA6A64BE56}"/>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5580.6</c:v>
                </c:pt>
                <c:pt idx="1">
                  <c:v>6265.3</c:v>
                </c:pt>
                <c:pt idx="2">
                  <c:v>6929</c:v>
                </c:pt>
                <c:pt idx="3">
                  <c:v>7213.5</c:v>
                </c:pt>
                <c:pt idx="4">
                  <c:v>7992.1</c:v>
                </c:pt>
              </c:numCache>
            </c:numRef>
          </c:val>
          <c:extLst>
            <c:ext xmlns:c16="http://schemas.microsoft.com/office/drawing/2014/chart" uri="{C3380CC4-5D6E-409C-BE32-E72D297353CC}">
              <c16:uniqueId val="{00000000-F931-43E3-A5A6-0F8C6566ADFD}"/>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8014.2</c:v>
                </c:pt>
                <c:pt idx="1">
                  <c:v>8260</c:v>
                </c:pt>
                <c:pt idx="2">
                  <c:v>8600.1</c:v>
                </c:pt>
                <c:pt idx="3">
                  <c:v>9078.5</c:v>
                </c:pt>
                <c:pt idx="4">
                  <c:v>9106</c:v>
                </c:pt>
              </c:numCache>
            </c:numRef>
          </c:val>
          <c:smooth val="0"/>
          <c:extLst>
            <c:ext xmlns:c16="http://schemas.microsoft.com/office/drawing/2014/chart" uri="{C3380CC4-5D6E-409C-BE32-E72D297353CC}">
              <c16:uniqueId val="{00000001-F931-43E3-A5A6-0F8C6566ADFD}"/>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1685263</c:v>
                </c:pt>
                <c:pt idx="1">
                  <c:v>1548602</c:v>
                </c:pt>
                <c:pt idx="2">
                  <c:v>1084344</c:v>
                </c:pt>
                <c:pt idx="3">
                  <c:v>1811810</c:v>
                </c:pt>
                <c:pt idx="4">
                  <c:v>1838070</c:v>
                </c:pt>
              </c:numCache>
            </c:numRef>
          </c:val>
          <c:extLst>
            <c:ext xmlns:c16="http://schemas.microsoft.com/office/drawing/2014/chart" uri="{C3380CC4-5D6E-409C-BE32-E72D297353CC}">
              <c16:uniqueId val="{00000000-ED24-4232-AA51-24E1278598C2}"/>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1494682</c:v>
                </c:pt>
                <c:pt idx="1">
                  <c:v>1543942</c:v>
                </c:pt>
                <c:pt idx="2">
                  <c:v>1467681</c:v>
                </c:pt>
                <c:pt idx="3">
                  <c:v>1533303</c:v>
                </c:pt>
                <c:pt idx="4">
                  <c:v>1359753</c:v>
                </c:pt>
              </c:numCache>
            </c:numRef>
          </c:val>
          <c:smooth val="0"/>
          <c:extLst>
            <c:ext xmlns:c16="http://schemas.microsoft.com/office/drawing/2014/chart" uri="{C3380CC4-5D6E-409C-BE32-E72D297353CC}">
              <c16:uniqueId val="{00000001-ED24-4232-AA51-24E1278598C2}"/>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45.7</c:v>
                </c:pt>
                <c:pt idx="1">
                  <c:v>43.6</c:v>
                </c:pt>
                <c:pt idx="2">
                  <c:v>45.9</c:v>
                </c:pt>
                <c:pt idx="3">
                  <c:v>43</c:v>
                </c:pt>
                <c:pt idx="4">
                  <c:v>40.200000000000003</c:v>
                </c:pt>
              </c:numCache>
            </c:numRef>
          </c:val>
          <c:extLst>
            <c:ext xmlns:c16="http://schemas.microsoft.com/office/drawing/2014/chart" uri="{C3380CC4-5D6E-409C-BE32-E72D297353CC}">
              <c16:uniqueId val="{00000000-EE42-4FFB-8726-BEB47AD1C1E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37.700000000000003</c:v>
                </c:pt>
                <c:pt idx="1">
                  <c:v>36.200000000000003</c:v>
                </c:pt>
                <c:pt idx="2">
                  <c:v>36.5</c:v>
                </c:pt>
                <c:pt idx="3">
                  <c:v>35.299999999999997</c:v>
                </c:pt>
                <c:pt idx="4">
                  <c:v>35</c:v>
                </c:pt>
              </c:numCache>
            </c:numRef>
          </c:val>
          <c:smooth val="0"/>
          <c:extLst>
            <c:ext xmlns:c16="http://schemas.microsoft.com/office/drawing/2014/chart" uri="{C3380CC4-5D6E-409C-BE32-E72D297353CC}">
              <c16:uniqueId val="{00000001-EE42-4FFB-8726-BEB47AD1C1E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22.6</c:v>
                </c:pt>
                <c:pt idx="1">
                  <c:v>19.399999999999999</c:v>
                </c:pt>
                <c:pt idx="2">
                  <c:v>21.5</c:v>
                </c:pt>
                <c:pt idx="3">
                  <c:v>26.2</c:v>
                </c:pt>
                <c:pt idx="4">
                  <c:v>34.799999999999997</c:v>
                </c:pt>
              </c:numCache>
            </c:numRef>
          </c:val>
          <c:extLst>
            <c:ext xmlns:c16="http://schemas.microsoft.com/office/drawing/2014/chart" uri="{C3380CC4-5D6E-409C-BE32-E72D297353CC}">
              <c16:uniqueId val="{00000000-7F45-4E28-9575-F3A659CC9451}"/>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20</c:v>
                </c:pt>
                <c:pt idx="1">
                  <c:v>18.2</c:v>
                </c:pt>
                <c:pt idx="2">
                  <c:v>20.9</c:v>
                </c:pt>
                <c:pt idx="3">
                  <c:v>21.1</c:v>
                </c:pt>
                <c:pt idx="4">
                  <c:v>19</c:v>
                </c:pt>
              </c:numCache>
            </c:numRef>
          </c:val>
          <c:smooth val="0"/>
          <c:extLst>
            <c:ext xmlns:c16="http://schemas.microsoft.com/office/drawing/2014/chart" uri="{C3380CC4-5D6E-409C-BE32-E72D297353CC}">
              <c16:uniqueId val="{00000001-7F45-4E28-9575-F3A659CC9451}"/>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51.3</c:v>
                </c:pt>
                <c:pt idx="1">
                  <c:v>40.799999999999997</c:v>
                </c:pt>
                <c:pt idx="2">
                  <c:v>31</c:v>
                </c:pt>
                <c:pt idx="3">
                  <c:v>19.5</c:v>
                </c:pt>
                <c:pt idx="4">
                  <c:v>13.3</c:v>
                </c:pt>
              </c:numCache>
            </c:numRef>
          </c:val>
          <c:extLst>
            <c:ext xmlns:c16="http://schemas.microsoft.com/office/drawing/2014/chart" uri="{C3380CC4-5D6E-409C-BE32-E72D297353CC}">
              <c16:uniqueId val="{00000000-6C0B-429A-8F3E-1086DEC88829}"/>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109.9</c:v>
                </c:pt>
                <c:pt idx="1">
                  <c:v>103.6</c:v>
                </c:pt>
                <c:pt idx="2">
                  <c:v>95.7</c:v>
                </c:pt>
                <c:pt idx="3">
                  <c:v>88.5</c:v>
                </c:pt>
                <c:pt idx="4">
                  <c:v>92.4</c:v>
                </c:pt>
              </c:numCache>
            </c:numRef>
          </c:val>
          <c:smooth val="0"/>
          <c:extLst>
            <c:ext xmlns:c16="http://schemas.microsoft.com/office/drawing/2014/chart" uri="{C3380CC4-5D6E-409C-BE32-E72D297353CC}">
              <c16:uniqueId val="{00000001-6C0B-429A-8F3E-1086DEC88829}"/>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65.900000000000006</c:v>
                </c:pt>
                <c:pt idx="1">
                  <c:v>66.599999999999994</c:v>
                </c:pt>
                <c:pt idx="2">
                  <c:v>65.099999999999994</c:v>
                </c:pt>
                <c:pt idx="3">
                  <c:v>64.7</c:v>
                </c:pt>
                <c:pt idx="4">
                  <c:v>64.599999999999994</c:v>
                </c:pt>
              </c:numCache>
            </c:numRef>
          </c:val>
          <c:extLst>
            <c:ext xmlns:c16="http://schemas.microsoft.com/office/drawing/2014/chart" uri="{C3380CC4-5D6E-409C-BE32-E72D297353CC}">
              <c16:uniqueId val="{00000000-C6A4-40D4-9AC1-4F8A5E1D9D56}"/>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59.6</c:v>
                </c:pt>
                <c:pt idx="1">
                  <c:v>60.3</c:v>
                </c:pt>
                <c:pt idx="2">
                  <c:v>60.2</c:v>
                </c:pt>
                <c:pt idx="3">
                  <c:v>61.2</c:v>
                </c:pt>
                <c:pt idx="4">
                  <c:v>61.9</c:v>
                </c:pt>
              </c:numCache>
            </c:numRef>
          </c:val>
          <c:smooth val="0"/>
          <c:extLst>
            <c:ext xmlns:c16="http://schemas.microsoft.com/office/drawing/2014/chart" uri="{C3380CC4-5D6E-409C-BE32-E72D297353CC}">
              <c16:uniqueId val="{00000001-C6A4-40D4-9AC1-4F8A5E1D9D56}"/>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58020" y="7418739"/>
          <a:ext cx="5266264" cy="2931306"/>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5996127" y="7418739"/>
          <a:ext cx="5189159" cy="2931306"/>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1457127" y="7418739"/>
          <a:ext cx="5266266" cy="2931306"/>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6999317" y="7418739"/>
          <a:ext cx="5198683" cy="2931306"/>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2487531" y="7418739"/>
          <a:ext cx="5275789" cy="2931306"/>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（最大出力合計110,950kW）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（最大出力合計110,950kW）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585521" y="12285188"/>
          <a:ext cx="5264443" cy="2810078"/>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585521" y="15242475"/>
          <a:ext cx="5264443" cy="27944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585521" y="18201409"/>
          <a:ext cx="5264443" cy="27944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585521" y="21143026"/>
          <a:ext cx="5264443" cy="27944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585521" y="24058254"/>
          <a:ext cx="5264443" cy="27944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6479485" y="12285188"/>
          <a:ext cx="4770155" cy="2810078"/>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6479485" y="15242475"/>
          <a:ext cx="4770155" cy="27944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6479485" y="18201409"/>
          <a:ext cx="4770155" cy="27944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6479485" y="21143026"/>
          <a:ext cx="4770155" cy="27944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6479485" y="24058254"/>
          <a:ext cx="4770155" cy="27944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1919865" y="12285188"/>
          <a:ext cx="4770157" cy="2810078"/>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1919865" y="15242475"/>
          <a:ext cx="4770157" cy="27944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1919865" y="18201409"/>
          <a:ext cx="4770157" cy="27944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1919865" y="21143026"/>
          <a:ext cx="4770157" cy="27944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1919865" y="24058254"/>
          <a:ext cx="4770157" cy="27944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7294272" y="12285188"/>
          <a:ext cx="4770157" cy="2810078"/>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7294272" y="15242475"/>
          <a:ext cx="4770157" cy="27944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7294272" y="18201409"/>
          <a:ext cx="4770157" cy="27944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7294272" y="21143026"/>
          <a:ext cx="4770157" cy="27944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7294272" y="24058254"/>
          <a:ext cx="4770157" cy="27944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2786608" y="12285188"/>
          <a:ext cx="4770155" cy="2810078"/>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2786608" y="15242475"/>
          <a:ext cx="4770155" cy="27944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2786608" y="18201409"/>
          <a:ext cx="4770155" cy="27944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2786608" y="21143026"/>
          <a:ext cx="4770155" cy="27944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2786608" y="24058254"/>
          <a:ext cx="4770155" cy="27944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700"/>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701"/>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702"/>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703"/>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704"/>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705"/>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706"/>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707"/>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708"/>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709"/>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710"/>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711"/>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712"/>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713"/>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714"/>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715"/>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716"/>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717"/>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718"/>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719"/>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720"/>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721"/>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722"/>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723"/>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724"/>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725"/>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726"/>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727"/>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728"/>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729"/>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730"/>
                </a:ext>
              </a:extLst>
            </xdr:cNvPicPr>
          </xdr:nvPicPr>
          <xdr:blipFill>
            <a:blip xmlns:r="http://schemas.openxmlformats.org/officeDocument/2006/relationships" r:embed="rId61"/>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731"/>
                </a:ext>
              </a:extLst>
            </xdr:cNvPicPr>
          </xdr:nvPicPr>
          <xdr:blipFill>
            <a:blip xmlns:r="http://schemas.openxmlformats.org/officeDocument/2006/relationships" r:embed="rId61"/>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732"/>
                </a:ext>
              </a:extLst>
            </xdr:cNvPicPr>
          </xdr:nvPicPr>
          <xdr:blipFill>
            <a:blip xmlns:r="http://schemas.openxmlformats.org/officeDocument/2006/relationships" r:embed="rId61"/>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733"/>
                </a:ext>
              </a:extLst>
            </xdr:cNvPicPr>
          </xdr:nvPicPr>
          <xdr:blipFill>
            <a:blip xmlns:r="http://schemas.openxmlformats.org/officeDocument/2006/relationships" r:embed="rId61"/>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734"/>
                </a:ext>
              </a:extLst>
            </xdr:cNvPicPr>
          </xdr:nvPicPr>
          <xdr:blipFill>
            <a:blip xmlns:r="http://schemas.openxmlformats.org/officeDocument/2006/relationships" r:embed="rId61"/>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1735"/>
                </a:ext>
              </a:extLst>
            </xdr:cNvPicPr>
          </xdr:nvPicPr>
          <xdr:blipFill>
            <a:blip xmlns:r="http://schemas.openxmlformats.org/officeDocument/2006/relationships" r:embed="rId61"/>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1736"/>
                </a:ext>
              </a:extLst>
            </xdr:cNvPicPr>
          </xdr:nvPicPr>
          <xdr:blipFill>
            <a:blip xmlns:r="http://schemas.openxmlformats.org/officeDocument/2006/relationships" r:embed="rId61"/>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1737"/>
                </a:ext>
              </a:extLst>
            </xdr:cNvPicPr>
          </xdr:nvPicPr>
          <xdr:blipFill>
            <a:blip xmlns:r="http://schemas.openxmlformats.org/officeDocument/2006/relationships" r:embed="rId61"/>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1738"/>
                </a:ext>
              </a:extLst>
            </xdr:cNvPicPr>
          </xdr:nvPicPr>
          <xdr:blipFill>
            <a:blip xmlns:r="http://schemas.openxmlformats.org/officeDocument/2006/relationships" r:embed="rId61"/>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1739"/>
                </a:ext>
              </a:extLst>
            </xdr:cNvPicPr>
          </xdr:nvPicPr>
          <xdr:blipFill>
            <a:blip xmlns:r="http://schemas.openxmlformats.org/officeDocument/2006/relationships" r:embed="rId61"/>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572402</xdr:colOff>
          <xdr:row>56</xdr:row>
          <xdr:rowOff>37257</xdr:rowOff>
        </xdr:to>
        <xdr:pic>
          <xdr:nvPicPr>
            <xdr:cNvPr id="123" name="TXT太陽光_設備利用率">
              <a:extLst>
                <a:ext uri="{FF2B5EF4-FFF2-40B4-BE49-F238E27FC236}">
                  <a16:creationId xmlns:a16="http://schemas.microsoft.com/office/drawing/2014/main" id="{00000000-0008-0000-0000-0000BF160000}"/>
                </a:ext>
              </a:extLst>
            </xdr:cNvPr>
            <xdr:cNvPicPr>
              <a:picLocks noChangeAspect="1" noChangeArrowheads="1"/>
              <a:extLst>
                <a:ext uri="{84589F7E-364E-4C9E-8A38-B11213B215E9}">
                  <a14:cameraTool cellRange="データ!$E$22:$I$35" spid="_x0000_s1740"/>
                </a:ext>
              </a:extLst>
            </xdr:cNvPicPr>
          </xdr:nvPicPr>
          <xdr:blipFill>
            <a:blip xmlns:r="http://schemas.openxmlformats.org/officeDocument/2006/relationships" r:embed="rId61"/>
            <a:srcRect/>
            <a:stretch>
              <a:fillRect/>
            </a:stretch>
          </xdr:blipFill>
          <xdr:spPr bwMode="auto">
            <a:xfrm>
              <a:off x="24828495" y="1261570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572402</xdr:colOff>
          <xdr:row>70</xdr:row>
          <xdr:rowOff>189139</xdr:rowOff>
        </xdr:to>
        <xdr:pic>
          <xdr:nvPicPr>
            <xdr:cNvPr id="124" name="TXT太陽光_修繕費比率">
              <a:extLst>
                <a:ext uri="{FF2B5EF4-FFF2-40B4-BE49-F238E27FC236}">
                  <a16:creationId xmlns:a16="http://schemas.microsoft.com/office/drawing/2014/main" id="{00000000-0008-0000-0000-0000C0160000}"/>
                </a:ext>
              </a:extLst>
            </xdr:cNvPr>
            <xdr:cNvPicPr>
              <a:picLocks noChangeAspect="1" noChangeArrowheads="1"/>
              <a:extLst>
                <a:ext uri="{84589F7E-364E-4C9E-8A38-B11213B215E9}">
                  <a14:cameraTool cellRange="データ!$E$22:$I$35" spid="_x0000_s1741"/>
                </a:ext>
              </a:extLst>
            </xdr:cNvPicPr>
          </xdr:nvPicPr>
          <xdr:blipFill>
            <a:blip xmlns:r="http://schemas.openxmlformats.org/officeDocument/2006/relationships" r:embed="rId61"/>
            <a:srcRect/>
            <a:stretch>
              <a:fillRect/>
            </a:stretch>
          </xdr:blipFill>
          <xdr:spPr bwMode="auto">
            <a:xfrm>
              <a:off x="24828495"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572402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C1160000}"/>
                </a:ext>
              </a:extLst>
            </xdr:cNvPr>
            <xdr:cNvPicPr>
              <a:picLocks noChangeAspect="1" noChangeArrowheads="1"/>
              <a:extLst>
                <a:ext uri="{84589F7E-364E-4C9E-8A38-B11213B215E9}">
                  <a14:cameraTool cellRange="データ!$E$22:$I$35" spid="_x0000_s1742"/>
                </a:ext>
              </a:extLst>
            </xdr:cNvPicPr>
          </xdr:nvPicPr>
          <xdr:blipFill>
            <a:blip xmlns:r="http://schemas.openxmlformats.org/officeDocument/2006/relationships" r:embed="rId61"/>
            <a:srcRect/>
            <a:stretch>
              <a:fillRect/>
            </a:stretch>
          </xdr:blipFill>
          <xdr:spPr bwMode="auto">
            <a:xfrm>
              <a:off x="24828495" y="18658114"/>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572402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C2160000}"/>
                </a:ext>
              </a:extLst>
            </xdr:cNvPr>
            <xdr:cNvPicPr>
              <a:picLocks noChangeAspect="1" noChangeArrowheads="1"/>
              <a:extLst>
                <a:ext uri="{84589F7E-364E-4C9E-8A38-B11213B215E9}">
                  <a14:cameraTool cellRange="データ!$E$22:$I$35" spid="_x0000_s1743"/>
                </a:ext>
              </a:extLst>
            </xdr:cNvPicPr>
          </xdr:nvPicPr>
          <xdr:blipFill>
            <a:blip xmlns:r="http://schemas.openxmlformats.org/officeDocument/2006/relationships" r:embed="rId61"/>
            <a:srcRect/>
            <a:stretch>
              <a:fillRect/>
            </a:stretch>
          </xdr:blipFill>
          <xdr:spPr bwMode="auto">
            <a:xfrm>
              <a:off x="24828495"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572401</xdr:colOff>
          <xdr:row>115</xdr:row>
          <xdr:rowOff>23135</xdr:rowOff>
        </xdr:to>
        <xdr:pic>
          <xdr:nvPicPr>
            <xdr:cNvPr id="127" name="TXT太陽光_FIT収入割合">
              <a:extLst>
                <a:ext uri="{FF2B5EF4-FFF2-40B4-BE49-F238E27FC236}">
                  <a16:creationId xmlns:a16="http://schemas.microsoft.com/office/drawing/2014/main" id="{00000000-0008-0000-0000-0000C3160000}"/>
                </a:ext>
              </a:extLst>
            </xdr:cNvPr>
            <xdr:cNvPicPr>
              <a:picLocks noChangeAspect="1" noChangeArrowheads="1"/>
              <a:extLst>
                <a:ext uri="{84589F7E-364E-4C9E-8A38-B11213B215E9}">
                  <a14:cameraTool cellRange="データ!$E$22:$I$35" spid="_x0000_s1744"/>
                </a:ext>
              </a:extLst>
            </xdr:cNvPicPr>
          </xdr:nvPicPr>
          <xdr:blipFill>
            <a:blip xmlns:r="http://schemas.openxmlformats.org/officeDocument/2006/relationships" r:embed="rId61"/>
            <a:srcRect/>
            <a:stretch>
              <a:fillRect/>
            </a:stretch>
          </xdr:blipFill>
          <xdr:spPr bwMode="auto">
            <a:xfrm>
              <a:off x="24828494" y="24643899"/>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A70" zoomScale="70" zoomScaleNormal="70" workbookViewId="0">
      <selection activeCell="H124" sqref="H124"/>
    </sheetView>
  </sheetViews>
  <sheetFormatPr defaultColWidth="9" defaultRowHeight="18" x14ac:dyDescent="0.2"/>
  <cols>
    <col min="1" max="1" width="4.453125" style="5" customWidth="1"/>
    <col min="2" max="34" width="11.90625" style="5" customWidth="1"/>
    <col min="35" max="35" width="4.08984375" style="5" customWidth="1"/>
    <col min="36" max="36" width="4.6328125" style="5" customWidth="1"/>
    <col min="37" max="42" width="9" style="5"/>
    <col min="43" max="43" width="41.08984375" style="5" customWidth="1"/>
    <col min="44" max="16384" width="9" style="5"/>
  </cols>
  <sheetData>
    <row r="1" spans="1:43" ht="52.5" customHeight="1" thickBot="1" x14ac:dyDescent="0.35">
      <c r="A1" s="1"/>
      <c r="B1" s="2" t="str">
        <f>データ!H6</f>
        <v>秋田県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5" customHeight="1" x14ac:dyDescent="0.2">
      <c r="A2" s="1"/>
      <c r="B2" s="160" t="s">
        <v>2</v>
      </c>
      <c r="C2" s="128"/>
      <c r="D2" s="128"/>
      <c r="E2" s="128"/>
      <c r="F2" s="128" t="s">
        <v>3</v>
      </c>
      <c r="G2" s="128"/>
      <c r="H2" s="128"/>
      <c r="I2" s="128"/>
      <c r="J2" s="128" t="s">
        <v>4</v>
      </c>
      <c r="K2" s="128"/>
      <c r="L2" s="128"/>
      <c r="M2" s="128"/>
      <c r="N2" s="128" t="s">
        <v>5</v>
      </c>
      <c r="O2" s="128"/>
      <c r="P2" s="128"/>
      <c r="Q2" s="129"/>
      <c r="R2" s="1"/>
      <c r="S2" s="190" t="s">
        <v>6</v>
      </c>
      <c r="T2" s="191"/>
      <c r="U2" s="191"/>
      <c r="V2" s="191"/>
      <c r="W2" s="191"/>
      <c r="X2" s="191"/>
      <c r="Y2" s="191"/>
      <c r="Z2" s="191"/>
      <c r="AA2" s="191"/>
      <c r="AB2" s="191"/>
      <c r="AC2" s="191"/>
      <c r="AD2" s="191"/>
      <c r="AE2" s="191"/>
      <c r="AF2" s="191"/>
      <c r="AG2" s="191"/>
      <c r="AH2" s="192"/>
      <c r="AI2" s="1"/>
      <c r="AJ2" s="1"/>
      <c r="AK2" s="187" t="s">
        <v>7</v>
      </c>
      <c r="AL2" s="188"/>
      <c r="AM2" s="188"/>
      <c r="AN2" s="188"/>
      <c r="AO2" s="188"/>
      <c r="AP2" s="188"/>
      <c r="AQ2" s="189"/>
    </row>
    <row r="3" spans="1:43" ht="23.15" customHeight="1" x14ac:dyDescent="0.2">
      <c r="A3" s="1"/>
      <c r="B3" s="171" t="str">
        <f>データ!I6</f>
        <v>法適用</v>
      </c>
      <c r="C3" s="172"/>
      <c r="D3" s="172"/>
      <c r="E3" s="172"/>
      <c r="F3" s="172" t="str">
        <f>データ!J6</f>
        <v>電気事業</v>
      </c>
      <c r="G3" s="172"/>
      <c r="H3" s="172"/>
      <c r="I3" s="172"/>
      <c r="J3" s="172" t="str">
        <f>データ!K6</f>
        <v>非設置</v>
      </c>
      <c r="K3" s="172"/>
      <c r="L3" s="172"/>
      <c r="M3" s="172"/>
      <c r="N3" s="173">
        <f>データ!L6</f>
        <v>93.8</v>
      </c>
      <c r="O3" s="173"/>
      <c r="P3" s="173"/>
      <c r="Q3" s="174"/>
      <c r="R3" s="1"/>
      <c r="S3" s="175" t="s">
        <v>8</v>
      </c>
      <c r="T3" s="176"/>
      <c r="U3" s="176"/>
      <c r="V3" s="176"/>
      <c r="W3" s="176"/>
      <c r="X3" s="176"/>
      <c r="Y3" s="176"/>
      <c r="Z3" s="176"/>
      <c r="AA3" s="176"/>
      <c r="AB3" s="176"/>
      <c r="AC3" s="176"/>
      <c r="AD3" s="176"/>
      <c r="AE3" s="176"/>
      <c r="AF3" s="176"/>
      <c r="AG3" s="176"/>
      <c r="AH3" s="177"/>
      <c r="AI3" s="1"/>
      <c r="AJ3" s="1"/>
      <c r="AK3" s="112" t="s">
        <v>298</v>
      </c>
      <c r="AL3" s="113"/>
      <c r="AM3" s="113"/>
      <c r="AN3" s="113"/>
      <c r="AO3" s="113"/>
      <c r="AP3" s="113"/>
      <c r="AQ3" s="114"/>
    </row>
    <row r="4" spans="1:43" ht="23.15" customHeight="1" x14ac:dyDescent="0.2">
      <c r="A4" s="1"/>
      <c r="B4" s="151" t="s">
        <v>9</v>
      </c>
      <c r="C4" s="152"/>
      <c r="D4" s="152"/>
      <c r="E4" s="152"/>
      <c r="F4" s="152" t="s">
        <v>10</v>
      </c>
      <c r="G4" s="152"/>
      <c r="H4" s="152"/>
      <c r="I4" s="152"/>
      <c r="J4" s="152" t="s">
        <v>11</v>
      </c>
      <c r="K4" s="152"/>
      <c r="L4" s="152"/>
      <c r="M4" s="152"/>
      <c r="N4" s="152" t="s">
        <v>12</v>
      </c>
      <c r="O4" s="152"/>
      <c r="P4" s="152"/>
      <c r="Q4" s="153"/>
      <c r="R4" s="1"/>
      <c r="S4" s="178"/>
      <c r="T4" s="179"/>
      <c r="U4" s="179"/>
      <c r="V4" s="179"/>
      <c r="W4" s="179"/>
      <c r="X4" s="179"/>
      <c r="Y4" s="179"/>
      <c r="Z4" s="179"/>
      <c r="AA4" s="179"/>
      <c r="AB4" s="179"/>
      <c r="AC4" s="179"/>
      <c r="AD4" s="179"/>
      <c r="AE4" s="179"/>
      <c r="AF4" s="179"/>
      <c r="AG4" s="179"/>
      <c r="AH4" s="180"/>
      <c r="AI4" s="1"/>
      <c r="AJ4" s="1"/>
      <c r="AK4" s="112"/>
      <c r="AL4" s="113"/>
      <c r="AM4" s="113"/>
      <c r="AN4" s="113"/>
      <c r="AO4" s="113"/>
      <c r="AP4" s="113"/>
      <c r="AQ4" s="114"/>
    </row>
    <row r="5" spans="1:43" ht="23.15" customHeight="1" x14ac:dyDescent="0.2">
      <c r="A5" s="1"/>
      <c r="B5" s="184">
        <f>データ!M6</f>
        <v>16</v>
      </c>
      <c r="C5" s="185"/>
      <c r="D5" s="185"/>
      <c r="E5" s="185"/>
      <c r="F5" s="165" t="str">
        <f>データ!N6</f>
        <v>-</v>
      </c>
      <c r="G5" s="165"/>
      <c r="H5" s="165"/>
      <c r="I5" s="165"/>
      <c r="J5" s="165" t="str">
        <f>データ!O6</f>
        <v>-</v>
      </c>
      <c r="K5" s="165"/>
      <c r="L5" s="165"/>
      <c r="M5" s="165"/>
      <c r="N5" s="165" t="str">
        <f>データ!P6</f>
        <v>-</v>
      </c>
      <c r="O5" s="165"/>
      <c r="P5" s="165"/>
      <c r="Q5" s="186"/>
      <c r="R5" s="1"/>
      <c r="S5" s="178"/>
      <c r="T5" s="179"/>
      <c r="U5" s="179"/>
      <c r="V5" s="179"/>
      <c r="W5" s="179"/>
      <c r="X5" s="179"/>
      <c r="Y5" s="179"/>
      <c r="Z5" s="179"/>
      <c r="AA5" s="179"/>
      <c r="AB5" s="179"/>
      <c r="AC5" s="179"/>
      <c r="AD5" s="179"/>
      <c r="AE5" s="179"/>
      <c r="AF5" s="179"/>
      <c r="AG5" s="179"/>
      <c r="AH5" s="180"/>
      <c r="AI5" s="1"/>
      <c r="AJ5" s="1"/>
      <c r="AK5" s="112"/>
      <c r="AL5" s="113"/>
      <c r="AM5" s="113"/>
      <c r="AN5" s="113"/>
      <c r="AO5" s="113"/>
      <c r="AP5" s="113"/>
      <c r="AQ5" s="114"/>
    </row>
    <row r="6" spans="1:43" ht="23.15" customHeight="1" x14ac:dyDescent="0.2">
      <c r="A6" s="1"/>
      <c r="B6" s="151" t="s">
        <v>13</v>
      </c>
      <c r="C6" s="152"/>
      <c r="D6" s="152"/>
      <c r="E6" s="152"/>
      <c r="F6" s="152" t="s">
        <v>14</v>
      </c>
      <c r="G6" s="152"/>
      <c r="H6" s="152"/>
      <c r="I6" s="152"/>
      <c r="J6" s="152" t="s">
        <v>15</v>
      </c>
      <c r="K6" s="152"/>
      <c r="L6" s="152"/>
      <c r="M6" s="152"/>
      <c r="N6" s="152" t="s">
        <v>16</v>
      </c>
      <c r="O6" s="152"/>
      <c r="P6" s="152"/>
      <c r="Q6" s="153"/>
      <c r="R6" s="1"/>
      <c r="S6" s="178"/>
      <c r="T6" s="179"/>
      <c r="U6" s="179"/>
      <c r="V6" s="179"/>
      <c r="W6" s="179"/>
      <c r="X6" s="179"/>
      <c r="Y6" s="179"/>
      <c r="Z6" s="179"/>
      <c r="AA6" s="179"/>
      <c r="AB6" s="179"/>
      <c r="AC6" s="179"/>
      <c r="AD6" s="179"/>
      <c r="AE6" s="179"/>
      <c r="AF6" s="179"/>
      <c r="AG6" s="179"/>
      <c r="AH6" s="180"/>
      <c r="AI6" s="1"/>
      <c r="AJ6" s="1"/>
      <c r="AK6" s="112"/>
      <c r="AL6" s="113"/>
      <c r="AM6" s="113"/>
      <c r="AN6" s="113"/>
      <c r="AO6" s="113"/>
      <c r="AP6" s="113"/>
      <c r="AQ6" s="114"/>
    </row>
    <row r="7" spans="1:43" ht="22.5" customHeight="1" x14ac:dyDescent="0.2">
      <c r="A7" s="1"/>
      <c r="B7" s="164" t="str">
        <f>データ!Q6</f>
        <v>-</v>
      </c>
      <c r="C7" s="165"/>
      <c r="D7" s="165"/>
      <c r="E7" s="165"/>
      <c r="F7" s="166" t="s">
        <v>130</v>
      </c>
      <c r="G7" s="167"/>
      <c r="H7" s="167"/>
      <c r="I7" s="167"/>
      <c r="J7" s="168" t="s">
        <v>131</v>
      </c>
      <c r="K7" s="168"/>
      <c r="L7" s="168"/>
      <c r="M7" s="168"/>
      <c r="N7" s="169" t="str">
        <f>データ!T6</f>
        <v>無</v>
      </c>
      <c r="O7" s="169"/>
      <c r="P7" s="169"/>
      <c r="Q7" s="170"/>
      <c r="R7" s="1"/>
      <c r="S7" s="178"/>
      <c r="T7" s="179"/>
      <c r="U7" s="179"/>
      <c r="V7" s="179"/>
      <c r="W7" s="179"/>
      <c r="X7" s="179"/>
      <c r="Y7" s="179"/>
      <c r="Z7" s="179"/>
      <c r="AA7" s="179"/>
      <c r="AB7" s="179"/>
      <c r="AC7" s="179"/>
      <c r="AD7" s="179"/>
      <c r="AE7" s="179"/>
      <c r="AF7" s="179"/>
      <c r="AG7" s="179"/>
      <c r="AH7" s="180"/>
      <c r="AI7" s="1"/>
      <c r="AJ7" s="1"/>
      <c r="AK7" s="112"/>
      <c r="AL7" s="113"/>
      <c r="AM7" s="113"/>
      <c r="AN7" s="113"/>
      <c r="AO7" s="113"/>
      <c r="AP7" s="113"/>
      <c r="AQ7" s="114"/>
    </row>
    <row r="8" spans="1:43" ht="23.15" customHeight="1" x14ac:dyDescent="0.2">
      <c r="A8" s="1"/>
      <c r="B8" s="151" t="s">
        <v>17</v>
      </c>
      <c r="C8" s="152"/>
      <c r="D8" s="152"/>
      <c r="E8" s="152"/>
      <c r="F8" s="152" t="s">
        <v>18</v>
      </c>
      <c r="G8" s="152"/>
      <c r="H8" s="152"/>
      <c r="I8" s="152"/>
      <c r="J8" s="152"/>
      <c r="K8" s="152"/>
      <c r="L8" s="152"/>
      <c r="M8" s="152"/>
      <c r="N8" s="152"/>
      <c r="O8" s="152"/>
      <c r="P8" s="152"/>
      <c r="Q8" s="153"/>
      <c r="R8" s="1"/>
      <c r="S8" s="178"/>
      <c r="T8" s="179"/>
      <c r="U8" s="179"/>
      <c r="V8" s="179"/>
      <c r="W8" s="179"/>
      <c r="X8" s="179"/>
      <c r="Y8" s="179"/>
      <c r="Z8" s="179"/>
      <c r="AA8" s="179"/>
      <c r="AB8" s="179"/>
      <c r="AC8" s="179"/>
      <c r="AD8" s="179"/>
      <c r="AE8" s="179"/>
      <c r="AF8" s="179"/>
      <c r="AG8" s="179"/>
      <c r="AH8" s="180"/>
      <c r="AI8" s="1"/>
      <c r="AJ8" s="1"/>
      <c r="AK8" s="112"/>
      <c r="AL8" s="113"/>
      <c r="AM8" s="113"/>
      <c r="AN8" s="113"/>
      <c r="AO8" s="113"/>
      <c r="AP8" s="113"/>
      <c r="AQ8" s="114"/>
    </row>
    <row r="9" spans="1:43" ht="23.15" customHeight="1" thickBot="1" x14ac:dyDescent="0.25">
      <c r="A9" s="1"/>
      <c r="B9" s="154" t="s">
        <v>133</v>
      </c>
      <c r="C9" s="155"/>
      <c r="D9" s="155"/>
      <c r="E9" s="155"/>
      <c r="F9" s="156" t="str">
        <f>データ!V6</f>
        <v>-</v>
      </c>
      <c r="G9" s="156"/>
      <c r="H9" s="156"/>
      <c r="I9" s="156"/>
      <c r="J9" s="157"/>
      <c r="K9" s="157"/>
      <c r="L9" s="157"/>
      <c r="M9" s="157"/>
      <c r="N9" s="158"/>
      <c r="O9" s="158"/>
      <c r="P9" s="158"/>
      <c r="Q9" s="159"/>
      <c r="R9" s="1"/>
      <c r="S9" s="178"/>
      <c r="T9" s="179"/>
      <c r="U9" s="179"/>
      <c r="V9" s="179"/>
      <c r="W9" s="179"/>
      <c r="X9" s="179"/>
      <c r="Y9" s="179"/>
      <c r="Z9" s="179"/>
      <c r="AA9" s="179"/>
      <c r="AB9" s="179"/>
      <c r="AC9" s="179"/>
      <c r="AD9" s="179"/>
      <c r="AE9" s="179"/>
      <c r="AF9" s="179"/>
      <c r="AG9" s="179"/>
      <c r="AH9" s="180"/>
      <c r="AI9" s="1"/>
      <c r="AJ9" s="1"/>
      <c r="AK9" s="112"/>
      <c r="AL9" s="113"/>
      <c r="AM9" s="113"/>
      <c r="AN9" s="113"/>
      <c r="AO9" s="113"/>
      <c r="AP9" s="113"/>
      <c r="AQ9" s="114"/>
    </row>
    <row r="10" spans="1:43" ht="27" customHeight="1" thickBot="1" x14ac:dyDescent="0.25">
      <c r="A10" s="1"/>
      <c r="B10" s="6" t="s">
        <v>19</v>
      </c>
      <c r="C10" s="7"/>
      <c r="D10" s="7"/>
      <c r="E10" s="7"/>
      <c r="F10" s="7"/>
      <c r="G10" s="7"/>
      <c r="H10" s="7"/>
      <c r="I10" s="7"/>
      <c r="J10" s="7"/>
      <c r="K10" s="7"/>
      <c r="L10" s="7"/>
      <c r="M10" s="7"/>
      <c r="N10" s="7"/>
      <c r="O10" s="7"/>
      <c r="P10" s="7"/>
      <c r="Q10" s="7"/>
      <c r="R10" s="1"/>
      <c r="S10" s="178"/>
      <c r="T10" s="179"/>
      <c r="U10" s="179"/>
      <c r="V10" s="179"/>
      <c r="W10" s="179"/>
      <c r="X10" s="179"/>
      <c r="Y10" s="179"/>
      <c r="Z10" s="179"/>
      <c r="AA10" s="179"/>
      <c r="AB10" s="179"/>
      <c r="AC10" s="179"/>
      <c r="AD10" s="179"/>
      <c r="AE10" s="179"/>
      <c r="AF10" s="179"/>
      <c r="AG10" s="179"/>
      <c r="AH10" s="180"/>
      <c r="AI10" s="1"/>
      <c r="AJ10" s="1"/>
      <c r="AK10" s="112"/>
      <c r="AL10" s="113"/>
      <c r="AM10" s="113"/>
      <c r="AN10" s="113"/>
      <c r="AO10" s="113"/>
      <c r="AP10" s="113"/>
      <c r="AQ10" s="114"/>
    </row>
    <row r="11" spans="1:43" ht="23.15" customHeight="1" x14ac:dyDescent="0.2">
      <c r="A11" s="1"/>
      <c r="B11" s="160" t="s">
        <v>20</v>
      </c>
      <c r="C11" s="128"/>
      <c r="D11" s="128"/>
      <c r="E11" s="128"/>
      <c r="F11" s="161" t="str">
        <f>データ!B10</f>
        <v>H27</v>
      </c>
      <c r="G11" s="162"/>
      <c r="H11" s="161" t="str">
        <f>データ!C10</f>
        <v>H28</v>
      </c>
      <c r="I11" s="162"/>
      <c r="J11" s="161" t="str">
        <f>データ!D10</f>
        <v>H29</v>
      </c>
      <c r="K11" s="162"/>
      <c r="L11" s="161" t="str">
        <f>データ!E10</f>
        <v>H30</v>
      </c>
      <c r="M11" s="162"/>
      <c r="N11" s="161" t="str">
        <f>データ!F10</f>
        <v>R01</v>
      </c>
      <c r="O11" s="163"/>
      <c r="P11" s="8"/>
      <c r="Q11" s="8"/>
      <c r="R11" s="1"/>
      <c r="S11" s="178"/>
      <c r="T11" s="179"/>
      <c r="U11" s="179"/>
      <c r="V11" s="179"/>
      <c r="W11" s="179"/>
      <c r="X11" s="179"/>
      <c r="Y11" s="179"/>
      <c r="Z11" s="179"/>
      <c r="AA11" s="179"/>
      <c r="AB11" s="179"/>
      <c r="AC11" s="179"/>
      <c r="AD11" s="179"/>
      <c r="AE11" s="179"/>
      <c r="AF11" s="179"/>
      <c r="AG11" s="179"/>
      <c r="AH11" s="180"/>
      <c r="AI11" s="1"/>
      <c r="AJ11" s="1"/>
      <c r="AK11" s="112"/>
      <c r="AL11" s="113"/>
      <c r="AM11" s="113"/>
      <c r="AN11" s="113"/>
      <c r="AO11" s="113"/>
      <c r="AP11" s="113"/>
      <c r="AQ11" s="114"/>
    </row>
    <row r="12" spans="1:43" ht="23.15" customHeight="1" x14ac:dyDescent="0.2">
      <c r="A12" s="1"/>
      <c r="B12" s="151" t="s">
        <v>21</v>
      </c>
      <c r="C12" s="152"/>
      <c r="D12" s="152"/>
      <c r="E12" s="152"/>
      <c r="F12" s="147">
        <f>データ!W6</f>
        <v>444181</v>
      </c>
      <c r="G12" s="148"/>
      <c r="H12" s="147">
        <f>データ!X6</f>
        <v>422297</v>
      </c>
      <c r="I12" s="148"/>
      <c r="J12" s="147">
        <f>データ!Y6</f>
        <v>445821</v>
      </c>
      <c r="K12" s="148"/>
      <c r="L12" s="147">
        <f>データ!Z6</f>
        <v>417528</v>
      </c>
      <c r="M12" s="148"/>
      <c r="N12" s="149">
        <f>データ!AA6</f>
        <v>391802</v>
      </c>
      <c r="O12" s="150"/>
      <c r="P12" s="8"/>
      <c r="Q12" s="8"/>
      <c r="R12" s="1"/>
      <c r="S12" s="178"/>
      <c r="T12" s="179"/>
      <c r="U12" s="179"/>
      <c r="V12" s="179"/>
      <c r="W12" s="179"/>
      <c r="X12" s="179"/>
      <c r="Y12" s="179"/>
      <c r="Z12" s="179"/>
      <c r="AA12" s="179"/>
      <c r="AB12" s="179"/>
      <c r="AC12" s="179"/>
      <c r="AD12" s="179"/>
      <c r="AE12" s="179"/>
      <c r="AF12" s="179"/>
      <c r="AG12" s="179"/>
      <c r="AH12" s="180"/>
      <c r="AI12" s="1"/>
      <c r="AJ12" s="1"/>
      <c r="AK12" s="112"/>
      <c r="AL12" s="113"/>
      <c r="AM12" s="113"/>
      <c r="AN12" s="113"/>
      <c r="AO12" s="113"/>
      <c r="AP12" s="113"/>
      <c r="AQ12" s="114"/>
    </row>
    <row r="13" spans="1:43" ht="23.15" customHeight="1" x14ac:dyDescent="0.2">
      <c r="A13" s="1"/>
      <c r="B13" s="144" t="s">
        <v>22</v>
      </c>
      <c r="C13" s="145"/>
      <c r="D13" s="145"/>
      <c r="E13" s="146"/>
      <c r="F13" s="147" t="str">
        <f>データ!AB6</f>
        <v>-</v>
      </c>
      <c r="G13" s="148"/>
      <c r="H13" s="147" t="str">
        <f>データ!AC6</f>
        <v>-</v>
      </c>
      <c r="I13" s="148"/>
      <c r="J13" s="147" t="str">
        <f>データ!AD6</f>
        <v>-</v>
      </c>
      <c r="K13" s="148"/>
      <c r="L13" s="147" t="str">
        <f>データ!AE6</f>
        <v>-</v>
      </c>
      <c r="M13" s="148"/>
      <c r="N13" s="149" t="str">
        <f>データ!AF6</f>
        <v>-</v>
      </c>
      <c r="O13" s="150"/>
      <c r="P13" s="8"/>
      <c r="Q13" s="8"/>
      <c r="R13" s="1"/>
      <c r="S13" s="178"/>
      <c r="T13" s="179"/>
      <c r="U13" s="179"/>
      <c r="V13" s="179"/>
      <c r="W13" s="179"/>
      <c r="X13" s="179"/>
      <c r="Y13" s="179"/>
      <c r="Z13" s="179"/>
      <c r="AA13" s="179"/>
      <c r="AB13" s="179"/>
      <c r="AC13" s="179"/>
      <c r="AD13" s="179"/>
      <c r="AE13" s="179"/>
      <c r="AF13" s="179"/>
      <c r="AG13" s="179"/>
      <c r="AH13" s="180"/>
      <c r="AI13" s="1"/>
      <c r="AJ13" s="1"/>
      <c r="AK13" s="112"/>
      <c r="AL13" s="113"/>
      <c r="AM13" s="113"/>
      <c r="AN13" s="113"/>
      <c r="AO13" s="113"/>
      <c r="AP13" s="113"/>
      <c r="AQ13" s="114"/>
    </row>
    <row r="14" spans="1:43" ht="23.15" customHeight="1" x14ac:dyDescent="0.2">
      <c r="A14" s="1"/>
      <c r="B14" s="144" t="s">
        <v>23</v>
      </c>
      <c r="C14" s="145"/>
      <c r="D14" s="145"/>
      <c r="E14" s="146"/>
      <c r="F14" s="147" t="str">
        <f>データ!AG6</f>
        <v>-</v>
      </c>
      <c r="G14" s="148"/>
      <c r="H14" s="147" t="str">
        <f>データ!AH6</f>
        <v>-</v>
      </c>
      <c r="I14" s="148"/>
      <c r="J14" s="147" t="str">
        <f>データ!AI6</f>
        <v>-</v>
      </c>
      <c r="K14" s="148"/>
      <c r="L14" s="147" t="str">
        <f>データ!AJ6</f>
        <v>-</v>
      </c>
      <c r="M14" s="148"/>
      <c r="N14" s="149" t="str">
        <f>データ!AK6</f>
        <v>-</v>
      </c>
      <c r="O14" s="150"/>
      <c r="P14" s="8"/>
      <c r="Q14" s="8"/>
      <c r="R14" s="1"/>
      <c r="S14" s="178"/>
      <c r="T14" s="179"/>
      <c r="U14" s="179"/>
      <c r="V14" s="179"/>
      <c r="W14" s="179"/>
      <c r="X14" s="179"/>
      <c r="Y14" s="179"/>
      <c r="Z14" s="179"/>
      <c r="AA14" s="179"/>
      <c r="AB14" s="179"/>
      <c r="AC14" s="179"/>
      <c r="AD14" s="179"/>
      <c r="AE14" s="179"/>
      <c r="AF14" s="179"/>
      <c r="AG14" s="179"/>
      <c r="AH14" s="180"/>
      <c r="AI14" s="1"/>
      <c r="AJ14" s="1"/>
      <c r="AK14" s="112"/>
      <c r="AL14" s="113"/>
      <c r="AM14" s="113"/>
      <c r="AN14" s="113"/>
      <c r="AO14" s="113"/>
      <c r="AP14" s="113"/>
      <c r="AQ14" s="114"/>
    </row>
    <row r="15" spans="1:43" ht="23.15" customHeight="1" x14ac:dyDescent="0.2">
      <c r="A15" s="1"/>
      <c r="B15" s="137" t="s">
        <v>24</v>
      </c>
      <c r="C15" s="138"/>
      <c r="D15" s="138"/>
      <c r="E15" s="139"/>
      <c r="F15" s="140" t="str">
        <f>データ!AL6</f>
        <v>-</v>
      </c>
      <c r="G15" s="140"/>
      <c r="H15" s="140" t="str">
        <f>データ!AM6</f>
        <v>-</v>
      </c>
      <c r="I15" s="140"/>
      <c r="J15" s="140" t="str">
        <f>データ!AN6</f>
        <v>-</v>
      </c>
      <c r="K15" s="140"/>
      <c r="L15" s="140" t="str">
        <f>データ!AO6</f>
        <v>-</v>
      </c>
      <c r="M15" s="140"/>
      <c r="N15" s="141" t="str">
        <f>データ!AP6</f>
        <v>-</v>
      </c>
      <c r="O15" s="142"/>
      <c r="P15" s="8"/>
      <c r="Q15" s="8"/>
      <c r="R15" s="1"/>
      <c r="S15" s="178"/>
      <c r="T15" s="179"/>
      <c r="U15" s="179"/>
      <c r="V15" s="179"/>
      <c r="W15" s="179"/>
      <c r="X15" s="179"/>
      <c r="Y15" s="179"/>
      <c r="Z15" s="179"/>
      <c r="AA15" s="179"/>
      <c r="AB15" s="179"/>
      <c r="AC15" s="179"/>
      <c r="AD15" s="179"/>
      <c r="AE15" s="179"/>
      <c r="AF15" s="179"/>
      <c r="AG15" s="179"/>
      <c r="AH15" s="180"/>
      <c r="AI15" s="1"/>
      <c r="AJ15" s="1"/>
      <c r="AK15" s="112"/>
      <c r="AL15" s="113"/>
      <c r="AM15" s="113"/>
      <c r="AN15" s="113"/>
      <c r="AO15" s="113"/>
      <c r="AP15" s="113"/>
      <c r="AQ15" s="114"/>
    </row>
    <row r="16" spans="1:43" ht="23.15" customHeight="1" thickBot="1" x14ac:dyDescent="0.25">
      <c r="A16" s="1"/>
      <c r="B16" s="130" t="s">
        <v>25</v>
      </c>
      <c r="C16" s="131"/>
      <c r="D16" s="131"/>
      <c r="E16" s="132"/>
      <c r="F16" s="143">
        <f>データ!AQ6</f>
        <v>444181</v>
      </c>
      <c r="G16" s="143"/>
      <c r="H16" s="143">
        <f>データ!AR6</f>
        <v>422297</v>
      </c>
      <c r="I16" s="143"/>
      <c r="J16" s="143">
        <f>データ!AS6</f>
        <v>445821</v>
      </c>
      <c r="K16" s="143"/>
      <c r="L16" s="143">
        <f>データ!AT6</f>
        <v>417528</v>
      </c>
      <c r="M16" s="143"/>
      <c r="N16" s="135">
        <f>データ!AU6</f>
        <v>391802</v>
      </c>
      <c r="O16" s="136"/>
      <c r="P16" s="8"/>
      <c r="Q16" s="8"/>
      <c r="R16" s="1"/>
      <c r="S16" s="178"/>
      <c r="T16" s="179"/>
      <c r="U16" s="179"/>
      <c r="V16" s="179"/>
      <c r="W16" s="179"/>
      <c r="X16" s="179"/>
      <c r="Y16" s="179"/>
      <c r="Z16" s="179"/>
      <c r="AA16" s="179"/>
      <c r="AB16" s="179"/>
      <c r="AC16" s="179"/>
      <c r="AD16" s="179"/>
      <c r="AE16" s="179"/>
      <c r="AF16" s="179"/>
      <c r="AG16" s="179"/>
      <c r="AH16" s="180"/>
      <c r="AI16" s="1"/>
      <c r="AJ16" s="1"/>
      <c r="AK16" s="112"/>
      <c r="AL16" s="113"/>
      <c r="AM16" s="113"/>
      <c r="AN16" s="113"/>
      <c r="AO16" s="113"/>
      <c r="AP16" s="113"/>
      <c r="AQ16" s="114"/>
    </row>
    <row r="17" spans="1:43" ht="15.65" customHeight="1" thickBot="1" x14ac:dyDescent="0.25">
      <c r="A17" s="1"/>
      <c r="B17" s="9"/>
      <c r="C17" s="1"/>
      <c r="D17" s="1"/>
      <c r="E17" s="1"/>
      <c r="F17" s="1"/>
      <c r="G17" s="1"/>
      <c r="H17" s="1"/>
      <c r="I17" s="1"/>
      <c r="J17" s="1"/>
      <c r="K17" s="1"/>
      <c r="L17" s="1"/>
      <c r="M17" s="1"/>
      <c r="N17" s="1"/>
      <c r="O17" s="1"/>
      <c r="P17" s="1"/>
      <c r="Q17" s="1"/>
      <c r="R17" s="1"/>
      <c r="S17" s="178"/>
      <c r="T17" s="179"/>
      <c r="U17" s="179"/>
      <c r="V17" s="179"/>
      <c r="W17" s="179"/>
      <c r="X17" s="179"/>
      <c r="Y17" s="179"/>
      <c r="Z17" s="179"/>
      <c r="AA17" s="179"/>
      <c r="AB17" s="179"/>
      <c r="AC17" s="179"/>
      <c r="AD17" s="179"/>
      <c r="AE17" s="179"/>
      <c r="AF17" s="179"/>
      <c r="AG17" s="179"/>
      <c r="AH17" s="180"/>
      <c r="AI17" s="1"/>
      <c r="AJ17" s="1"/>
      <c r="AK17" s="112"/>
      <c r="AL17" s="113"/>
      <c r="AM17" s="113"/>
      <c r="AN17" s="113"/>
      <c r="AO17" s="113"/>
      <c r="AP17" s="113"/>
      <c r="AQ17" s="114"/>
    </row>
    <row r="18" spans="1:43" ht="23.15" customHeight="1" x14ac:dyDescent="0.2">
      <c r="A18" s="1"/>
      <c r="B18" s="126"/>
      <c r="C18" s="127"/>
      <c r="D18" s="127"/>
      <c r="E18" s="127"/>
      <c r="F18" s="128" t="s">
        <v>26</v>
      </c>
      <c r="G18" s="128"/>
      <c r="H18" s="128"/>
      <c r="I18" s="128" t="s">
        <v>27</v>
      </c>
      <c r="J18" s="128"/>
      <c r="K18" s="128"/>
      <c r="L18" s="128" t="s">
        <v>25</v>
      </c>
      <c r="M18" s="128"/>
      <c r="N18" s="128"/>
      <c r="O18" s="129"/>
      <c r="P18" s="1"/>
      <c r="Q18" s="1"/>
      <c r="R18" s="1"/>
      <c r="S18" s="178"/>
      <c r="T18" s="179"/>
      <c r="U18" s="179"/>
      <c r="V18" s="179"/>
      <c r="W18" s="179"/>
      <c r="X18" s="179"/>
      <c r="Y18" s="179"/>
      <c r="Z18" s="179"/>
      <c r="AA18" s="179"/>
      <c r="AB18" s="179"/>
      <c r="AC18" s="179"/>
      <c r="AD18" s="179"/>
      <c r="AE18" s="179"/>
      <c r="AF18" s="179"/>
      <c r="AG18" s="179"/>
      <c r="AH18" s="180"/>
      <c r="AI18" s="1"/>
      <c r="AJ18" s="1"/>
      <c r="AK18" s="112"/>
      <c r="AL18" s="113"/>
      <c r="AM18" s="113"/>
      <c r="AN18" s="113"/>
      <c r="AO18" s="113"/>
      <c r="AP18" s="113"/>
      <c r="AQ18" s="114"/>
    </row>
    <row r="19" spans="1:43" ht="23.15" customHeight="1" thickBot="1" x14ac:dyDescent="0.25">
      <c r="A19" s="1"/>
      <c r="B19" s="130" t="s">
        <v>28</v>
      </c>
      <c r="C19" s="131"/>
      <c r="D19" s="131"/>
      <c r="E19" s="132"/>
      <c r="F19" s="133">
        <f>データ!AV6</f>
        <v>3356682</v>
      </c>
      <c r="G19" s="133"/>
      <c r="H19" s="133"/>
      <c r="I19" s="133">
        <f>データ!AW6</f>
        <v>791321</v>
      </c>
      <c r="J19" s="133"/>
      <c r="K19" s="133"/>
      <c r="L19" s="133">
        <f>データ!AX6</f>
        <v>4148003</v>
      </c>
      <c r="M19" s="133"/>
      <c r="N19" s="133"/>
      <c r="O19" s="134"/>
      <c r="P19" s="1"/>
      <c r="Q19" s="1"/>
      <c r="R19" s="1"/>
      <c r="S19" s="181"/>
      <c r="T19" s="182"/>
      <c r="U19" s="182"/>
      <c r="V19" s="182"/>
      <c r="W19" s="182"/>
      <c r="X19" s="182"/>
      <c r="Y19" s="182"/>
      <c r="Z19" s="182"/>
      <c r="AA19" s="182"/>
      <c r="AB19" s="182"/>
      <c r="AC19" s="182"/>
      <c r="AD19" s="182"/>
      <c r="AE19" s="182"/>
      <c r="AF19" s="182"/>
      <c r="AG19" s="182"/>
      <c r="AH19" s="183"/>
      <c r="AI19" s="1"/>
      <c r="AJ19" s="1"/>
      <c r="AK19" s="112"/>
      <c r="AL19" s="113"/>
      <c r="AM19" s="113"/>
      <c r="AN19" s="113"/>
      <c r="AO19" s="113"/>
      <c r="AP19" s="113"/>
      <c r="AQ19" s="114"/>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5"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5" customHeight="1" x14ac:dyDescent="0.2">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5">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5" customHeight="1" x14ac:dyDescent="0.2">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31</v>
      </c>
      <c r="AL39" s="110"/>
      <c r="AM39" s="110"/>
      <c r="AN39" s="110"/>
      <c r="AO39" s="110"/>
      <c r="AP39" s="110"/>
      <c r="AQ39" s="111"/>
    </row>
    <row r="40" spans="1:43" ht="9.65" customHeight="1" thickBot="1" x14ac:dyDescent="0.25">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299</v>
      </c>
      <c r="AL40" s="113"/>
      <c r="AM40" s="113"/>
      <c r="AN40" s="113"/>
      <c r="AO40" s="113"/>
      <c r="AP40" s="113"/>
      <c r="AQ40" s="114"/>
    </row>
    <row r="41" spans="1:43" ht="29.5" customHeight="1" x14ac:dyDescent="0.2">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4" customHeight="1" x14ac:dyDescent="0.2">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99999999999999" customHeight="1" x14ac:dyDescent="0.2">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99999999999999" customHeight="1" x14ac:dyDescent="0.2">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99999999999999" customHeight="1" x14ac:dyDescent="0.2">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99999999999999" customHeight="1" x14ac:dyDescent="0.2">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99999999999999" customHeight="1" x14ac:dyDescent="0.2">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99999999999999" customHeight="1" x14ac:dyDescent="0.2">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99999999999999" customHeight="1" x14ac:dyDescent="0.2">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99999999999999" customHeight="1" x14ac:dyDescent="0.2">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99999999999999" customHeight="1" x14ac:dyDescent="0.2">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99999999999999" customHeight="1" x14ac:dyDescent="0.2">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99999999999999" customHeight="1" x14ac:dyDescent="0.2">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99999999999999" customHeight="1" x14ac:dyDescent="0.2">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99999999999999" customHeight="1" x14ac:dyDescent="0.2">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99999999999999" customHeight="1" x14ac:dyDescent="0.2">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99999999999999" customHeight="1" x14ac:dyDescent="0.2">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99999999999999" customHeight="1" x14ac:dyDescent="0.2">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99999999999999" customHeight="1" x14ac:dyDescent="0.2">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99999999999999" customHeight="1" x14ac:dyDescent="0.2">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99999999999999" customHeight="1" x14ac:dyDescent="0.2">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99999999999999" customHeight="1" x14ac:dyDescent="0.2">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99999999999999" customHeight="1" x14ac:dyDescent="0.2">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99999999999999" customHeight="1" x14ac:dyDescent="0.2">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99999999999999" customHeight="1" x14ac:dyDescent="0.2">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99999999999999" customHeight="1" x14ac:dyDescent="0.2">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99999999999999" customHeight="1" x14ac:dyDescent="0.2">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99999999999999" customHeight="1" x14ac:dyDescent="0.2">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99999999999999" customHeight="1" x14ac:dyDescent="0.2">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99999999999999" customHeight="1" x14ac:dyDescent="0.2">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99999999999999" customHeight="1" x14ac:dyDescent="0.2">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99999999999999" customHeight="1" x14ac:dyDescent="0.2">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99999999999999" customHeight="1" x14ac:dyDescent="0.2">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99999999999999" customHeight="1" x14ac:dyDescent="0.2">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99999999999999" customHeight="1" x14ac:dyDescent="0.2">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99999999999999" customHeight="1" x14ac:dyDescent="0.2">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99999999999999" customHeight="1" x14ac:dyDescent="0.2">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99999999999999" customHeight="1" x14ac:dyDescent="0.2">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99999999999999" customHeight="1" x14ac:dyDescent="0.2">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99999999999999" customHeight="1" x14ac:dyDescent="0.2">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99999999999999" customHeight="1" x14ac:dyDescent="0.2">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99999999999999" customHeight="1" x14ac:dyDescent="0.2">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99999999999999" customHeight="1" x14ac:dyDescent="0.2">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99999999999999" customHeight="1" x14ac:dyDescent="0.2">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99999999999999" customHeight="1" x14ac:dyDescent="0.2">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99999999999999" customHeight="1" x14ac:dyDescent="0.2">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99999999999999" customHeight="1" x14ac:dyDescent="0.2">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99999999999999" customHeight="1" x14ac:dyDescent="0.2">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99999999999999" customHeight="1" x14ac:dyDescent="0.2">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99999999999999" customHeight="1" x14ac:dyDescent="0.2">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99999999999999" customHeight="1" x14ac:dyDescent="0.2">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99999999999999" customHeight="1" x14ac:dyDescent="0.2">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99999999999999" customHeight="1" x14ac:dyDescent="0.2">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99999999999999" customHeight="1" x14ac:dyDescent="0.2">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99999999999999" customHeight="1" x14ac:dyDescent="0.2">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99999999999999" customHeight="1" x14ac:dyDescent="0.2">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99999999999999" customHeight="1" x14ac:dyDescent="0.2">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34</v>
      </c>
      <c r="AL97" s="110"/>
      <c r="AM97" s="110"/>
      <c r="AN97" s="110"/>
      <c r="AO97" s="110"/>
      <c r="AP97" s="110"/>
      <c r="AQ97" s="111"/>
    </row>
    <row r="98" spans="1:43" ht="16.399999999999999" customHeight="1" x14ac:dyDescent="0.2">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99999999999999" customHeight="1" x14ac:dyDescent="0.2">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12" t="s">
        <v>300</v>
      </c>
      <c r="AL99" s="113"/>
      <c r="AM99" s="113"/>
      <c r="AN99" s="113"/>
      <c r="AO99" s="113"/>
      <c r="AP99" s="113"/>
      <c r="AQ99" s="114"/>
    </row>
    <row r="100" spans="1:43" ht="16.399999999999999" customHeight="1" x14ac:dyDescent="0.2">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12"/>
      <c r="AL100" s="113"/>
      <c r="AM100" s="113"/>
      <c r="AN100" s="113"/>
      <c r="AO100" s="113"/>
      <c r="AP100" s="113"/>
      <c r="AQ100" s="114"/>
    </row>
    <row r="101" spans="1:43" ht="16.399999999999999" customHeight="1" x14ac:dyDescent="0.2">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12"/>
      <c r="AL101" s="113"/>
      <c r="AM101" s="113"/>
      <c r="AN101" s="113"/>
      <c r="AO101" s="113"/>
      <c r="AP101" s="113"/>
      <c r="AQ101" s="114"/>
    </row>
    <row r="102" spans="1:43" ht="16.399999999999999" customHeight="1" x14ac:dyDescent="0.2">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12"/>
      <c r="AL102" s="113"/>
      <c r="AM102" s="113"/>
      <c r="AN102" s="113"/>
      <c r="AO102" s="113"/>
      <c r="AP102" s="113"/>
      <c r="AQ102" s="114"/>
    </row>
    <row r="103" spans="1:43" ht="16.399999999999999" customHeight="1" x14ac:dyDescent="0.2">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12"/>
      <c r="AL103" s="113"/>
      <c r="AM103" s="113"/>
      <c r="AN103" s="113"/>
      <c r="AO103" s="113"/>
      <c r="AP103" s="113"/>
      <c r="AQ103" s="114"/>
    </row>
    <row r="104" spans="1:43" ht="16.399999999999999" customHeight="1" x14ac:dyDescent="0.2">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12"/>
      <c r="AL104" s="113"/>
      <c r="AM104" s="113"/>
      <c r="AN104" s="113"/>
      <c r="AO104" s="113"/>
      <c r="AP104" s="113"/>
      <c r="AQ104" s="114"/>
    </row>
    <row r="105" spans="1:43" ht="16.399999999999999" customHeight="1" x14ac:dyDescent="0.2">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12"/>
      <c r="AL105" s="113"/>
      <c r="AM105" s="113"/>
      <c r="AN105" s="113"/>
      <c r="AO105" s="113"/>
      <c r="AP105" s="113"/>
      <c r="AQ105" s="114"/>
    </row>
    <row r="106" spans="1:43" ht="16.399999999999999" customHeight="1" x14ac:dyDescent="0.2">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12"/>
      <c r="AL106" s="113"/>
      <c r="AM106" s="113"/>
      <c r="AN106" s="113"/>
      <c r="AO106" s="113"/>
      <c r="AP106" s="113"/>
      <c r="AQ106" s="114"/>
    </row>
    <row r="107" spans="1:43" ht="16.399999999999999" customHeight="1" x14ac:dyDescent="0.2">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12"/>
      <c r="AL107" s="113"/>
      <c r="AM107" s="113"/>
      <c r="AN107" s="113"/>
      <c r="AO107" s="113"/>
      <c r="AP107" s="113"/>
      <c r="AQ107" s="114"/>
    </row>
    <row r="108" spans="1:43" ht="16.399999999999999" customHeight="1" x14ac:dyDescent="0.2">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12"/>
      <c r="AL108" s="113"/>
      <c r="AM108" s="113"/>
      <c r="AN108" s="113"/>
      <c r="AO108" s="113"/>
      <c r="AP108" s="113"/>
      <c r="AQ108" s="114"/>
    </row>
    <row r="109" spans="1:43" ht="16.399999999999999" customHeight="1" x14ac:dyDescent="0.2">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12"/>
      <c r="AL109" s="113"/>
      <c r="AM109" s="113"/>
      <c r="AN109" s="113"/>
      <c r="AO109" s="113"/>
      <c r="AP109" s="113"/>
      <c r="AQ109" s="114"/>
    </row>
    <row r="110" spans="1:43" ht="16.399999999999999" customHeight="1" x14ac:dyDescent="0.2">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12"/>
      <c r="AL110" s="113"/>
      <c r="AM110" s="113"/>
      <c r="AN110" s="113"/>
      <c r="AO110" s="113"/>
      <c r="AP110" s="113"/>
      <c r="AQ110" s="114"/>
    </row>
    <row r="111" spans="1:43" ht="16.399999999999999" customHeight="1" x14ac:dyDescent="0.2">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12"/>
      <c r="AL111" s="113"/>
      <c r="AM111" s="113"/>
      <c r="AN111" s="113"/>
      <c r="AO111" s="113"/>
      <c r="AP111" s="113"/>
      <c r="AQ111" s="114"/>
    </row>
    <row r="112" spans="1:43" ht="16.399999999999999" customHeight="1" x14ac:dyDescent="0.2">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12"/>
      <c r="AL112" s="113"/>
      <c r="AM112" s="113"/>
      <c r="AN112" s="113"/>
      <c r="AO112" s="113"/>
      <c r="AP112" s="113"/>
      <c r="AQ112" s="114"/>
    </row>
    <row r="113" spans="1:43" ht="16.399999999999999" customHeight="1" x14ac:dyDescent="0.2">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12"/>
      <c r="AL113" s="113"/>
      <c r="AM113" s="113"/>
      <c r="AN113" s="113"/>
      <c r="AO113" s="113"/>
      <c r="AP113" s="113"/>
      <c r="AQ113" s="114"/>
    </row>
    <row r="114" spans="1:43" ht="16.399999999999999" customHeight="1" x14ac:dyDescent="0.2">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12"/>
      <c r="AL114" s="113"/>
      <c r="AM114" s="113"/>
      <c r="AN114" s="113"/>
      <c r="AO114" s="113"/>
      <c r="AP114" s="113"/>
      <c r="AQ114" s="114"/>
    </row>
    <row r="115" spans="1:43" ht="16.399999999999999" customHeight="1" x14ac:dyDescent="0.2">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12"/>
      <c r="AL115" s="113"/>
      <c r="AM115" s="113"/>
      <c r="AN115" s="113"/>
      <c r="AO115" s="113"/>
      <c r="AP115" s="113"/>
      <c r="AQ115" s="114"/>
    </row>
    <row r="116" spans="1:43" ht="13.5" customHeight="1" x14ac:dyDescent="0.2">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12"/>
      <c r="AL116" s="113"/>
      <c r="AM116" s="113"/>
      <c r="AN116" s="113"/>
      <c r="AO116" s="113"/>
      <c r="AP116" s="113"/>
      <c r="AQ116" s="114"/>
    </row>
    <row r="117" spans="1:43" ht="14.25" customHeight="1" thickBot="1" x14ac:dyDescent="0.25">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3"/>
      <c r="AL117" s="124"/>
      <c r="AM117" s="124"/>
      <c r="AN117" s="124"/>
      <c r="AO117" s="124"/>
      <c r="AP117" s="124"/>
      <c r="AQ117" s="125"/>
    </row>
    <row r="118" spans="1:43" ht="21" customHeight="1" x14ac:dyDescent="0.2">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36</v>
      </c>
      <c r="C122" s="5" t="s">
        <v>37</v>
      </c>
      <c r="D122" s="5" t="s">
        <v>38</v>
      </c>
      <c r="E122" s="5" t="s">
        <v>39</v>
      </c>
      <c r="F122" s="5" t="s">
        <v>40</v>
      </c>
      <c r="G122" s="5" t="s">
        <v>41</v>
      </c>
    </row>
    <row r="123" spans="1:43" hidden="1" x14ac:dyDescent="0.2">
      <c r="C123" s="5" t="str">
        <f>データ!CY9</f>
        <v>（最大出力合計110,950kW）</v>
      </c>
      <c r="D123" s="5" t="str">
        <f>データ!EX9</f>
        <v>（最大出力合計110,950kW）</v>
      </c>
      <c r="E123" s="5" t="str">
        <f>データ!GW9</f>
        <v>（最大出力合計-kW）</v>
      </c>
      <c r="F123" s="5" t="str">
        <f>データ!IV9</f>
        <v>（最大出力合計-kW）</v>
      </c>
      <c r="G123" s="5" t="str">
        <f>データ!KU9</f>
        <v>（最大出力合計-kW）</v>
      </c>
    </row>
  </sheetData>
  <sheetProtection algorithmName="SHA-512" hashValue="x7UDP+hWjASxyT3F2s/PLR3Ie+7nUWTJ4fWCiETasQCi/ROf937lY9gvxjZwASfVxrniuYZdcuYdm27c6qjhag==" saltValue="lYVs3rACrgNHdGXM7Ezndw=="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election activeCell="GR8" sqref="GR8"/>
    </sheetView>
  </sheetViews>
  <sheetFormatPr defaultRowHeight="13" x14ac:dyDescent="0.2"/>
  <cols>
    <col min="2" max="6" width="11.90625" customWidth="1"/>
    <col min="7" max="7" width="18.36328125" bestFit="1" customWidth="1"/>
    <col min="8" max="8" width="12.08984375" customWidth="1"/>
    <col min="9" max="9" width="14.7265625" customWidth="1"/>
    <col min="10" max="16" width="12.08984375" customWidth="1"/>
    <col min="17" max="17" width="27.08984375" customWidth="1"/>
    <col min="18" max="18" width="28" customWidth="1"/>
    <col min="19" max="19" width="12.08984375" customWidth="1"/>
    <col min="20" max="20" width="17.08984375" customWidth="1"/>
    <col min="21" max="49" width="12.08984375" customWidth="1"/>
    <col min="50" max="50" width="9.453125" customWidth="1"/>
    <col min="51" max="55" width="12.90625" customWidth="1"/>
    <col min="56" max="60" width="12.453125" customWidth="1"/>
    <col min="61" max="61" width="9.453125" customWidth="1"/>
    <col min="62" max="66" width="12.90625" customWidth="1"/>
    <col min="67" max="71" width="12.453125" customWidth="1"/>
    <col min="72" max="72" width="9.453125" customWidth="1"/>
    <col min="73" max="77" width="12.90625" customWidth="1"/>
    <col min="78" max="82" width="12.453125" customWidth="1"/>
    <col min="83" max="83" width="9.453125" customWidth="1"/>
    <col min="84" max="88" width="12.90625" customWidth="1"/>
    <col min="89" max="92" width="12.453125" customWidth="1"/>
    <col min="93" max="93" width="9.453125" customWidth="1"/>
    <col min="94" max="98" width="12.90625" customWidth="1"/>
    <col min="99" max="103" width="12.453125" customWidth="1"/>
    <col min="104" max="104" width="9.36328125" customWidth="1"/>
    <col min="105" max="109" width="12.90625" customWidth="1"/>
    <col min="110" max="113" width="12.453125" customWidth="1"/>
    <col min="114" max="114" width="9.36328125" customWidth="1"/>
    <col min="115" max="119" width="12.90625" customWidth="1"/>
    <col min="120" max="123" width="12.453125" customWidth="1"/>
    <col min="124" max="124" width="9.36328125" customWidth="1"/>
    <col min="125" max="129" width="12.90625" customWidth="1"/>
    <col min="130" max="133" width="12.453125" customWidth="1"/>
    <col min="134" max="134" width="9.36328125" customWidth="1"/>
    <col min="135" max="139" width="12.90625" customWidth="1"/>
    <col min="140" max="143" width="12.453125" customWidth="1"/>
    <col min="144" max="144" width="9.36328125" customWidth="1"/>
    <col min="145" max="149" width="12.90625" customWidth="1"/>
    <col min="150" max="154" width="12.453125" customWidth="1"/>
    <col min="155" max="155" width="9.08984375" customWidth="1"/>
    <col min="156" max="160" width="11.6328125" customWidth="1"/>
    <col min="161" max="164" width="12.453125" customWidth="1"/>
    <col min="165" max="165" width="9.08984375" customWidth="1"/>
    <col min="166" max="170" width="11.6328125" customWidth="1"/>
    <col min="171" max="174" width="12.453125" customWidth="1"/>
    <col min="175" max="175" width="9.08984375" customWidth="1"/>
    <col min="176" max="180" width="11.6328125" customWidth="1"/>
    <col min="181" max="184" width="12.453125" customWidth="1"/>
    <col min="185" max="185" width="9.08984375" customWidth="1"/>
    <col min="186" max="190" width="11.6328125" customWidth="1"/>
    <col min="191" max="194" width="12.453125" customWidth="1"/>
    <col min="195" max="195" width="9.08984375" customWidth="1"/>
    <col min="196" max="200" width="11.6328125" customWidth="1"/>
    <col min="201" max="205" width="12.453125" customWidth="1"/>
    <col min="206" max="206" width="9.08984375" customWidth="1"/>
    <col min="207" max="211" width="11.6328125" customWidth="1"/>
    <col min="212" max="215" width="12.453125" customWidth="1"/>
    <col min="216" max="216" width="9.08984375" customWidth="1"/>
    <col min="217" max="221" width="11.6328125" customWidth="1"/>
    <col min="222" max="225" width="12.453125" customWidth="1"/>
    <col min="226" max="226" width="9.08984375" customWidth="1"/>
    <col min="227" max="231" width="11.6328125" customWidth="1"/>
    <col min="232" max="235" width="12.453125" customWidth="1"/>
    <col min="236" max="236" width="9.08984375" customWidth="1"/>
    <col min="237" max="241" width="11.6328125" customWidth="1"/>
    <col min="242" max="245" width="12.453125" customWidth="1"/>
    <col min="246" max="246" width="9.08984375" customWidth="1"/>
    <col min="247" max="251" width="11.6328125" customWidth="1"/>
    <col min="252" max="256" width="12.453125" customWidth="1"/>
    <col min="257" max="257" width="9.08984375" customWidth="1"/>
    <col min="258" max="262" width="11.6328125" customWidth="1"/>
    <col min="263" max="266" width="12.453125" customWidth="1"/>
    <col min="267" max="267" width="9.08984375" customWidth="1"/>
    <col min="268" max="272" width="11.6328125" customWidth="1"/>
    <col min="273" max="276" width="12.453125" customWidth="1"/>
    <col min="277" max="277" width="9.08984375" customWidth="1"/>
    <col min="278" max="282" width="11.6328125" customWidth="1"/>
    <col min="283" max="286" width="12.453125" customWidth="1"/>
    <col min="287" max="287" width="9.08984375" customWidth="1"/>
    <col min="288" max="292" width="11.6328125" customWidth="1"/>
    <col min="293" max="296" width="12.453125" customWidth="1"/>
    <col min="297" max="297" width="9.08984375" customWidth="1"/>
    <col min="298" max="302" width="11.6328125" customWidth="1"/>
    <col min="303" max="307" width="12.453125" customWidth="1"/>
    <col min="308" max="308" width="9.08984375" customWidth="1"/>
    <col min="309" max="313" width="11.6328125" customWidth="1"/>
    <col min="314" max="317" width="12.453125" customWidth="1"/>
    <col min="318" max="318" width="9.08984375" customWidth="1"/>
    <col min="319" max="323" width="11.6328125" customWidth="1"/>
    <col min="324" max="327" width="12.453125" customWidth="1"/>
    <col min="328" max="328" width="9.08984375" customWidth="1"/>
    <col min="329" max="333" width="11.6328125" customWidth="1"/>
    <col min="334" max="337" width="12.453125" customWidth="1"/>
    <col min="338" max="338" width="9.08984375" customWidth="1"/>
    <col min="339" max="343" width="11.6328125" customWidth="1"/>
    <col min="344" max="347" width="12.453125" customWidth="1"/>
    <col min="348" max="348" width="9.08984375" customWidth="1"/>
    <col min="349" max="353" width="11.6328125" customWidth="1"/>
    <col min="354" max="357" width="12.453125" customWidth="1"/>
    <col min="358" max="374" width="17" customWidth="1"/>
  </cols>
  <sheetData>
    <row r="1" spans="1:374" x14ac:dyDescent="0.2">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2">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2">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39" x14ac:dyDescent="0.2">
      <c r="A6" s="49" t="s">
        <v>118</v>
      </c>
      <c r="B6" s="67" t="str">
        <f>B7</f>
        <v>2019</v>
      </c>
      <c r="C6" s="67" t="str">
        <f t="shared" ref="C6:AX6" si="6">C7</f>
        <v>050008</v>
      </c>
      <c r="D6" s="67" t="str">
        <f t="shared" si="6"/>
        <v>46</v>
      </c>
      <c r="E6" s="67" t="str">
        <f t="shared" si="6"/>
        <v>04</v>
      </c>
      <c r="F6" s="67" t="str">
        <f t="shared" si="6"/>
        <v>0</v>
      </c>
      <c r="G6" s="67" t="str">
        <f t="shared" si="6"/>
        <v>000</v>
      </c>
      <c r="H6" s="67" t="str">
        <f t="shared" si="6"/>
        <v>秋田県</v>
      </c>
      <c r="I6" s="67" t="str">
        <f t="shared" si="6"/>
        <v>法適用</v>
      </c>
      <c r="J6" s="67" t="str">
        <f t="shared" si="6"/>
        <v>電気事業</v>
      </c>
      <c r="K6" s="67" t="str">
        <f t="shared" si="6"/>
        <v>非設置</v>
      </c>
      <c r="L6" s="68">
        <f t="shared" si="6"/>
        <v>93.8</v>
      </c>
      <c r="M6" s="69">
        <f t="shared" si="6"/>
        <v>16</v>
      </c>
      <c r="N6" s="69" t="str">
        <f t="shared" si="6"/>
        <v>-</v>
      </c>
      <c r="O6" s="69" t="str">
        <f t="shared" si="6"/>
        <v>-</v>
      </c>
      <c r="P6" s="69" t="str">
        <f t="shared" si="6"/>
        <v>-</v>
      </c>
      <c r="Q6" s="69" t="str">
        <f t="shared" si="6"/>
        <v>-</v>
      </c>
      <c r="R6" s="70" t="str">
        <f>R7</f>
        <v>令和２年３月３１日　鎧畑発電所ほか</v>
      </c>
      <c r="S6" s="71" t="str">
        <f t="shared" si="6"/>
        <v>令和１６年３月３１日　萩形発電所</v>
      </c>
      <c r="T6" s="67" t="str">
        <f t="shared" si="6"/>
        <v>無</v>
      </c>
      <c r="U6" s="71" t="str">
        <f t="shared" si="6"/>
        <v>東北電力株式会社</v>
      </c>
      <c r="V6" s="68" t="str">
        <f t="shared" si="6"/>
        <v>-</v>
      </c>
      <c r="W6" s="69">
        <f>W7</f>
        <v>444181</v>
      </c>
      <c r="X6" s="69">
        <f t="shared" si="6"/>
        <v>422297</v>
      </c>
      <c r="Y6" s="69">
        <f t="shared" si="6"/>
        <v>445821</v>
      </c>
      <c r="Z6" s="69">
        <f t="shared" si="6"/>
        <v>417528</v>
      </c>
      <c r="AA6" s="69">
        <f t="shared" si="6"/>
        <v>391802</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444181</v>
      </c>
      <c r="AR6" s="69">
        <f t="shared" si="6"/>
        <v>422297</v>
      </c>
      <c r="AS6" s="69">
        <f t="shared" si="6"/>
        <v>445821</v>
      </c>
      <c r="AT6" s="69">
        <f t="shared" si="6"/>
        <v>417528</v>
      </c>
      <c r="AU6" s="69">
        <f t="shared" si="6"/>
        <v>391802</v>
      </c>
      <c r="AV6" s="69">
        <f t="shared" si="6"/>
        <v>3356682</v>
      </c>
      <c r="AW6" s="69">
        <f t="shared" si="6"/>
        <v>791321</v>
      </c>
      <c r="AX6" s="69">
        <f t="shared" si="6"/>
        <v>4148003</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39" x14ac:dyDescent="0.2">
      <c r="A7" s="49"/>
      <c r="B7" s="77" t="s">
        <v>119</v>
      </c>
      <c r="C7" s="77" t="s">
        <v>120</v>
      </c>
      <c r="D7" s="77" t="s">
        <v>121</v>
      </c>
      <c r="E7" s="77" t="s">
        <v>122</v>
      </c>
      <c r="F7" s="77" t="s">
        <v>123</v>
      </c>
      <c r="G7" s="77" t="s">
        <v>124</v>
      </c>
      <c r="H7" s="77" t="s">
        <v>125</v>
      </c>
      <c r="I7" s="77" t="s">
        <v>126</v>
      </c>
      <c r="J7" s="77" t="s">
        <v>127</v>
      </c>
      <c r="K7" s="77" t="s">
        <v>128</v>
      </c>
      <c r="L7" s="78">
        <v>93.8</v>
      </c>
      <c r="M7" s="79">
        <v>16</v>
      </c>
      <c r="N7" s="79" t="s">
        <v>129</v>
      </c>
      <c r="O7" s="80" t="s">
        <v>129</v>
      </c>
      <c r="P7" s="80" t="s">
        <v>129</v>
      </c>
      <c r="Q7" s="80" t="s">
        <v>129</v>
      </c>
      <c r="R7" s="81" t="s">
        <v>130</v>
      </c>
      <c r="S7" s="81" t="s">
        <v>131</v>
      </c>
      <c r="T7" s="82" t="s">
        <v>132</v>
      </c>
      <c r="U7" s="81" t="s">
        <v>133</v>
      </c>
      <c r="V7" s="78" t="s">
        <v>129</v>
      </c>
      <c r="W7" s="80">
        <v>444181</v>
      </c>
      <c r="X7" s="80">
        <v>422297</v>
      </c>
      <c r="Y7" s="80">
        <v>445821</v>
      </c>
      <c r="Z7" s="80">
        <v>417528</v>
      </c>
      <c r="AA7" s="80">
        <v>391802</v>
      </c>
      <c r="AB7" s="80" t="s">
        <v>129</v>
      </c>
      <c r="AC7" s="80" t="s">
        <v>129</v>
      </c>
      <c r="AD7" s="80" t="s">
        <v>129</v>
      </c>
      <c r="AE7" s="80" t="s">
        <v>129</v>
      </c>
      <c r="AF7" s="80" t="s">
        <v>129</v>
      </c>
      <c r="AG7" s="80" t="s">
        <v>129</v>
      </c>
      <c r="AH7" s="80" t="s">
        <v>129</v>
      </c>
      <c r="AI7" s="80" t="s">
        <v>129</v>
      </c>
      <c r="AJ7" s="80" t="s">
        <v>129</v>
      </c>
      <c r="AK7" s="80" t="s">
        <v>129</v>
      </c>
      <c r="AL7" s="80" t="s">
        <v>129</v>
      </c>
      <c r="AM7" s="80" t="s">
        <v>129</v>
      </c>
      <c r="AN7" s="80" t="s">
        <v>129</v>
      </c>
      <c r="AO7" s="80" t="s">
        <v>129</v>
      </c>
      <c r="AP7" s="80" t="s">
        <v>129</v>
      </c>
      <c r="AQ7" s="80">
        <v>444181</v>
      </c>
      <c r="AR7" s="80">
        <v>422297</v>
      </c>
      <c r="AS7" s="80">
        <v>445821</v>
      </c>
      <c r="AT7" s="80">
        <v>417528</v>
      </c>
      <c r="AU7" s="80">
        <v>391802</v>
      </c>
      <c r="AV7" s="80">
        <v>3356682</v>
      </c>
      <c r="AW7" s="80">
        <v>791321</v>
      </c>
      <c r="AX7" s="80">
        <v>4148003</v>
      </c>
      <c r="AY7" s="83">
        <v>138.30000000000001</v>
      </c>
      <c r="AZ7" s="83">
        <v>131.5</v>
      </c>
      <c r="BA7" s="83">
        <v>112.3</v>
      </c>
      <c r="BB7" s="83">
        <v>135</v>
      </c>
      <c r="BC7" s="83">
        <v>135.80000000000001</v>
      </c>
      <c r="BD7" s="83">
        <v>129.69999999999999</v>
      </c>
      <c r="BE7" s="83">
        <v>135.9</v>
      </c>
      <c r="BF7" s="83">
        <v>130.5</v>
      </c>
      <c r="BG7" s="83">
        <v>129.9</v>
      </c>
      <c r="BH7" s="83">
        <v>130.19999999999999</v>
      </c>
      <c r="BI7" s="83">
        <v>100</v>
      </c>
      <c r="BJ7" s="83">
        <v>142.6</v>
      </c>
      <c r="BK7" s="83">
        <v>133.9</v>
      </c>
      <c r="BL7" s="83">
        <v>114.7</v>
      </c>
      <c r="BM7" s="83">
        <v>136.80000000000001</v>
      </c>
      <c r="BN7" s="83">
        <v>137.30000000000001</v>
      </c>
      <c r="BO7" s="83">
        <v>130.4</v>
      </c>
      <c r="BP7" s="83">
        <v>136.30000000000001</v>
      </c>
      <c r="BQ7" s="83">
        <v>130.69999999999999</v>
      </c>
      <c r="BR7" s="83">
        <v>128.9</v>
      </c>
      <c r="BS7" s="83">
        <v>129.30000000000001</v>
      </c>
      <c r="BT7" s="83">
        <v>100</v>
      </c>
      <c r="BU7" s="83">
        <v>1660.2</v>
      </c>
      <c r="BV7" s="83">
        <v>2265</v>
      </c>
      <c r="BW7" s="83">
        <v>2409.9</v>
      </c>
      <c r="BX7" s="83">
        <v>1992.3</v>
      </c>
      <c r="BY7" s="83">
        <v>3390.1</v>
      </c>
      <c r="BZ7" s="83">
        <v>716.7</v>
      </c>
      <c r="CA7" s="83">
        <v>688</v>
      </c>
      <c r="CB7" s="83">
        <v>707.7</v>
      </c>
      <c r="CC7" s="83">
        <v>749.1</v>
      </c>
      <c r="CD7" s="83">
        <v>763.6</v>
      </c>
      <c r="CE7" s="83">
        <v>100</v>
      </c>
      <c r="CF7" s="83">
        <v>5580.6</v>
      </c>
      <c r="CG7" s="83">
        <v>6265.3</v>
      </c>
      <c r="CH7" s="83">
        <v>6929</v>
      </c>
      <c r="CI7" s="83">
        <v>7213.5</v>
      </c>
      <c r="CJ7" s="83">
        <v>7992.1</v>
      </c>
      <c r="CK7" s="83">
        <v>8014.2</v>
      </c>
      <c r="CL7" s="83">
        <v>8260</v>
      </c>
      <c r="CM7" s="83">
        <v>8600.1</v>
      </c>
      <c r="CN7" s="83">
        <v>9078.5</v>
      </c>
      <c r="CO7" s="83">
        <v>9106</v>
      </c>
      <c r="CP7" s="80">
        <v>1685263</v>
      </c>
      <c r="CQ7" s="80">
        <v>1548602</v>
      </c>
      <c r="CR7" s="80">
        <v>1084344</v>
      </c>
      <c r="CS7" s="80">
        <v>1811810</v>
      </c>
      <c r="CT7" s="80">
        <v>1838070</v>
      </c>
      <c r="CU7" s="80">
        <v>1494682</v>
      </c>
      <c r="CV7" s="80">
        <v>1543942</v>
      </c>
      <c r="CW7" s="80">
        <v>1467681</v>
      </c>
      <c r="CX7" s="80">
        <v>1533303</v>
      </c>
      <c r="CY7" s="80">
        <v>1359753</v>
      </c>
      <c r="CZ7" s="80">
        <v>110950</v>
      </c>
      <c r="DA7" s="83">
        <v>45.7</v>
      </c>
      <c r="DB7" s="83">
        <v>43.6</v>
      </c>
      <c r="DC7" s="83">
        <v>45.9</v>
      </c>
      <c r="DD7" s="83">
        <v>43</v>
      </c>
      <c r="DE7" s="83">
        <v>40.200000000000003</v>
      </c>
      <c r="DF7" s="83">
        <v>37.700000000000003</v>
      </c>
      <c r="DG7" s="83">
        <v>36.200000000000003</v>
      </c>
      <c r="DH7" s="83">
        <v>36.5</v>
      </c>
      <c r="DI7" s="83">
        <v>35.299999999999997</v>
      </c>
      <c r="DJ7" s="83">
        <v>35</v>
      </c>
      <c r="DK7" s="83">
        <v>22.6</v>
      </c>
      <c r="DL7" s="83">
        <v>19.399999999999999</v>
      </c>
      <c r="DM7" s="83">
        <v>21.5</v>
      </c>
      <c r="DN7" s="83">
        <v>26.2</v>
      </c>
      <c r="DO7" s="83">
        <v>34.799999999999997</v>
      </c>
      <c r="DP7" s="83">
        <v>20</v>
      </c>
      <c r="DQ7" s="83">
        <v>18.2</v>
      </c>
      <c r="DR7" s="83">
        <v>20.9</v>
      </c>
      <c r="DS7" s="83">
        <v>21.1</v>
      </c>
      <c r="DT7" s="83">
        <v>19</v>
      </c>
      <c r="DU7" s="83">
        <v>51.3</v>
      </c>
      <c r="DV7" s="83">
        <v>40.799999999999997</v>
      </c>
      <c r="DW7" s="83">
        <v>31</v>
      </c>
      <c r="DX7" s="83">
        <v>19.5</v>
      </c>
      <c r="DY7" s="83">
        <v>13.3</v>
      </c>
      <c r="DZ7" s="83">
        <v>109.9</v>
      </c>
      <c r="EA7" s="83">
        <v>103.6</v>
      </c>
      <c r="EB7" s="83">
        <v>95.7</v>
      </c>
      <c r="EC7" s="83">
        <v>88.5</v>
      </c>
      <c r="ED7" s="83">
        <v>92.4</v>
      </c>
      <c r="EE7" s="83">
        <v>65.900000000000006</v>
      </c>
      <c r="EF7" s="83">
        <v>66.599999999999994</v>
      </c>
      <c r="EG7" s="83">
        <v>65.099999999999994</v>
      </c>
      <c r="EH7" s="83">
        <v>64.7</v>
      </c>
      <c r="EI7" s="83">
        <v>64.599999999999994</v>
      </c>
      <c r="EJ7" s="83">
        <v>59.6</v>
      </c>
      <c r="EK7" s="83">
        <v>60.3</v>
      </c>
      <c r="EL7" s="83">
        <v>60.2</v>
      </c>
      <c r="EM7" s="83">
        <v>61.2</v>
      </c>
      <c r="EN7" s="83">
        <v>61.9</v>
      </c>
      <c r="EO7" s="83">
        <v>2.1</v>
      </c>
      <c r="EP7" s="83">
        <v>2.1</v>
      </c>
      <c r="EQ7" s="83">
        <v>6.1</v>
      </c>
      <c r="ER7" s="83">
        <v>22</v>
      </c>
      <c r="ES7" s="83">
        <v>19.100000000000001</v>
      </c>
      <c r="ET7" s="83">
        <v>18.7</v>
      </c>
      <c r="EU7" s="83">
        <v>20.5</v>
      </c>
      <c r="EV7" s="83">
        <v>21.4</v>
      </c>
      <c r="EW7" s="83">
        <v>22.6</v>
      </c>
      <c r="EX7" s="83">
        <v>22.2</v>
      </c>
      <c r="EY7" s="80">
        <v>110950</v>
      </c>
      <c r="EZ7" s="83">
        <v>45.7</v>
      </c>
      <c r="FA7" s="83">
        <v>43.6</v>
      </c>
      <c r="FB7" s="83">
        <v>45.9</v>
      </c>
      <c r="FC7" s="83">
        <v>43</v>
      </c>
      <c r="FD7" s="83">
        <v>40.200000000000003</v>
      </c>
      <c r="FE7" s="83">
        <v>39.1</v>
      </c>
      <c r="FF7" s="83">
        <v>37.299999999999997</v>
      </c>
      <c r="FG7" s="83">
        <v>38</v>
      </c>
      <c r="FH7" s="83">
        <v>36.5</v>
      </c>
      <c r="FI7" s="83">
        <v>36.6</v>
      </c>
      <c r="FJ7" s="83">
        <v>22.6</v>
      </c>
      <c r="FK7" s="83">
        <v>19.399999999999999</v>
      </c>
      <c r="FL7" s="83">
        <v>21.5</v>
      </c>
      <c r="FM7" s="83">
        <v>26.2</v>
      </c>
      <c r="FN7" s="83">
        <v>34.799999999999997</v>
      </c>
      <c r="FO7" s="83">
        <v>21.4</v>
      </c>
      <c r="FP7" s="83">
        <v>19.3</v>
      </c>
      <c r="FQ7" s="83">
        <v>20.6</v>
      </c>
      <c r="FR7" s="83">
        <v>21.6</v>
      </c>
      <c r="FS7" s="83">
        <v>20</v>
      </c>
      <c r="FT7" s="83">
        <v>51.3</v>
      </c>
      <c r="FU7" s="83">
        <v>40.799999999999997</v>
      </c>
      <c r="FV7" s="83">
        <v>31</v>
      </c>
      <c r="FW7" s="83">
        <v>19.5</v>
      </c>
      <c r="FX7" s="83">
        <v>13.3</v>
      </c>
      <c r="FY7" s="83">
        <v>89.4</v>
      </c>
      <c r="FZ7" s="83">
        <v>83.3</v>
      </c>
      <c r="GA7" s="83">
        <v>73.2</v>
      </c>
      <c r="GB7" s="83">
        <v>71.400000000000006</v>
      </c>
      <c r="GC7" s="83">
        <v>82</v>
      </c>
      <c r="GD7" s="83">
        <v>65.900000000000006</v>
      </c>
      <c r="GE7" s="83">
        <v>66.599999999999994</v>
      </c>
      <c r="GF7" s="83">
        <v>65.099999999999994</v>
      </c>
      <c r="GG7" s="83">
        <v>64.7</v>
      </c>
      <c r="GH7" s="83">
        <v>64.599999999999994</v>
      </c>
      <c r="GI7" s="83">
        <v>61.7</v>
      </c>
      <c r="GJ7" s="83">
        <v>62.1</v>
      </c>
      <c r="GK7" s="83">
        <v>62.6</v>
      </c>
      <c r="GL7" s="83">
        <v>63.4</v>
      </c>
      <c r="GM7" s="83">
        <v>63.8</v>
      </c>
      <c r="GN7" s="83">
        <v>2.1</v>
      </c>
      <c r="GO7" s="83">
        <v>2.1</v>
      </c>
      <c r="GP7" s="83">
        <v>6.1</v>
      </c>
      <c r="GQ7" s="83">
        <v>22</v>
      </c>
      <c r="GR7" s="83">
        <v>19.100000000000001</v>
      </c>
      <c r="GS7" s="83">
        <v>13.3</v>
      </c>
      <c r="GT7" s="83">
        <v>14.4</v>
      </c>
      <c r="GU7" s="83">
        <v>15.3</v>
      </c>
      <c r="GV7" s="83">
        <v>16.100000000000001</v>
      </c>
      <c r="GW7" s="83">
        <v>15.2</v>
      </c>
      <c r="GX7" s="80" t="s">
        <v>129</v>
      </c>
      <c r="GY7" s="83" t="s">
        <v>129</v>
      </c>
      <c r="GZ7" s="83" t="s">
        <v>129</v>
      </c>
      <c r="HA7" s="83" t="s">
        <v>129</v>
      </c>
      <c r="HB7" s="83" t="s">
        <v>129</v>
      </c>
      <c r="HC7" s="83" t="s">
        <v>129</v>
      </c>
      <c r="HD7" s="83">
        <v>31.3</v>
      </c>
      <c r="HE7" s="83">
        <v>30.4</v>
      </c>
      <c r="HF7" s="83">
        <v>31.1</v>
      </c>
      <c r="HG7" s="83">
        <v>31.5</v>
      </c>
      <c r="HH7" s="83">
        <v>21.3</v>
      </c>
      <c r="HI7" s="83" t="s">
        <v>129</v>
      </c>
      <c r="HJ7" s="83" t="s">
        <v>129</v>
      </c>
      <c r="HK7" s="83" t="s">
        <v>129</v>
      </c>
      <c r="HL7" s="83" t="s">
        <v>129</v>
      </c>
      <c r="HM7" s="83" t="s">
        <v>129</v>
      </c>
      <c r="HN7" s="83">
        <v>8.4</v>
      </c>
      <c r="HO7" s="83">
        <v>7.2</v>
      </c>
      <c r="HP7" s="83">
        <v>45.8</v>
      </c>
      <c r="HQ7" s="83">
        <v>43.9</v>
      </c>
      <c r="HR7" s="83">
        <v>28.3</v>
      </c>
      <c r="HS7" s="83" t="s">
        <v>129</v>
      </c>
      <c r="HT7" s="83" t="s">
        <v>129</v>
      </c>
      <c r="HU7" s="83" t="s">
        <v>129</v>
      </c>
      <c r="HV7" s="83" t="s">
        <v>129</v>
      </c>
      <c r="HW7" s="83" t="s">
        <v>129</v>
      </c>
      <c r="HX7" s="83">
        <v>0</v>
      </c>
      <c r="HY7" s="83">
        <v>0</v>
      </c>
      <c r="HZ7" s="83">
        <v>0</v>
      </c>
      <c r="IA7" s="83">
        <v>0</v>
      </c>
      <c r="IB7" s="83">
        <v>0</v>
      </c>
      <c r="IC7" s="83" t="s">
        <v>129</v>
      </c>
      <c r="ID7" s="83" t="s">
        <v>129</v>
      </c>
      <c r="IE7" s="83" t="s">
        <v>129</v>
      </c>
      <c r="IF7" s="83" t="s">
        <v>129</v>
      </c>
      <c r="IG7" s="83" t="s">
        <v>129</v>
      </c>
      <c r="IH7" s="83">
        <v>73</v>
      </c>
      <c r="II7" s="83">
        <v>76.599999999999994</v>
      </c>
      <c r="IJ7" s="83">
        <v>80.400000000000006</v>
      </c>
      <c r="IK7" s="83">
        <v>84.9</v>
      </c>
      <c r="IL7" s="83">
        <v>76.900000000000006</v>
      </c>
      <c r="IM7" s="83" t="s">
        <v>129</v>
      </c>
      <c r="IN7" s="83" t="s">
        <v>129</v>
      </c>
      <c r="IO7" s="83" t="s">
        <v>129</v>
      </c>
      <c r="IP7" s="83" t="s">
        <v>129</v>
      </c>
      <c r="IQ7" s="83" t="s">
        <v>129</v>
      </c>
      <c r="IR7" s="83">
        <v>82.1</v>
      </c>
      <c r="IS7" s="83">
        <v>81.3</v>
      </c>
      <c r="IT7" s="83">
        <v>47.5</v>
      </c>
      <c r="IU7" s="83">
        <v>40.4</v>
      </c>
      <c r="IV7" s="83">
        <v>28.2</v>
      </c>
      <c r="IW7" s="80" t="s">
        <v>129</v>
      </c>
      <c r="IX7" s="83" t="s">
        <v>129</v>
      </c>
      <c r="IY7" s="83" t="s">
        <v>129</v>
      </c>
      <c r="IZ7" s="83" t="s">
        <v>129</v>
      </c>
      <c r="JA7" s="83" t="s">
        <v>129</v>
      </c>
      <c r="JB7" s="83" t="s">
        <v>129</v>
      </c>
      <c r="JC7" s="83">
        <v>14</v>
      </c>
      <c r="JD7" s="83">
        <v>15.5</v>
      </c>
      <c r="JE7" s="83">
        <v>13.1</v>
      </c>
      <c r="JF7" s="83">
        <v>19.899999999999999</v>
      </c>
      <c r="JG7" s="83">
        <v>16.899999999999999</v>
      </c>
      <c r="JH7" s="83" t="s">
        <v>129</v>
      </c>
      <c r="JI7" s="83" t="s">
        <v>129</v>
      </c>
      <c r="JJ7" s="83" t="s">
        <v>129</v>
      </c>
      <c r="JK7" s="83" t="s">
        <v>129</v>
      </c>
      <c r="JL7" s="83" t="s">
        <v>129</v>
      </c>
      <c r="JM7" s="83">
        <v>20.100000000000001</v>
      </c>
      <c r="JN7" s="83">
        <v>28.4</v>
      </c>
      <c r="JO7" s="83">
        <v>25</v>
      </c>
      <c r="JP7" s="83">
        <v>12.9</v>
      </c>
      <c r="JQ7" s="83">
        <v>14</v>
      </c>
      <c r="JR7" s="83" t="s">
        <v>129</v>
      </c>
      <c r="JS7" s="83" t="s">
        <v>129</v>
      </c>
      <c r="JT7" s="83" t="s">
        <v>129</v>
      </c>
      <c r="JU7" s="83" t="s">
        <v>129</v>
      </c>
      <c r="JV7" s="83" t="s">
        <v>129</v>
      </c>
      <c r="JW7" s="83">
        <v>224.7</v>
      </c>
      <c r="JX7" s="83">
        <v>167.2</v>
      </c>
      <c r="JY7" s="83">
        <v>267.7</v>
      </c>
      <c r="JZ7" s="83">
        <v>155.5</v>
      </c>
      <c r="KA7" s="83">
        <v>121</v>
      </c>
      <c r="KB7" s="83" t="s">
        <v>129</v>
      </c>
      <c r="KC7" s="83" t="s">
        <v>129</v>
      </c>
      <c r="KD7" s="83" t="s">
        <v>129</v>
      </c>
      <c r="KE7" s="83" t="s">
        <v>129</v>
      </c>
      <c r="KF7" s="83" t="s">
        <v>129</v>
      </c>
      <c r="KG7" s="83">
        <v>48.7</v>
      </c>
      <c r="KH7" s="83">
        <v>53.3</v>
      </c>
      <c r="KI7" s="83">
        <v>29</v>
      </c>
      <c r="KJ7" s="83">
        <v>32.4</v>
      </c>
      <c r="KK7" s="83">
        <v>42.4</v>
      </c>
      <c r="KL7" s="83" t="s">
        <v>129</v>
      </c>
      <c r="KM7" s="83" t="s">
        <v>129</v>
      </c>
      <c r="KN7" s="83" t="s">
        <v>129</v>
      </c>
      <c r="KO7" s="83" t="s">
        <v>129</v>
      </c>
      <c r="KP7" s="83" t="s">
        <v>129</v>
      </c>
      <c r="KQ7" s="83">
        <v>100</v>
      </c>
      <c r="KR7" s="83">
        <v>100</v>
      </c>
      <c r="KS7" s="83">
        <v>100</v>
      </c>
      <c r="KT7" s="83">
        <v>100</v>
      </c>
      <c r="KU7" s="83">
        <v>100</v>
      </c>
      <c r="KV7" s="80" t="s">
        <v>129</v>
      </c>
      <c r="KW7" s="83" t="s">
        <v>129</v>
      </c>
      <c r="KX7" s="83" t="s">
        <v>129</v>
      </c>
      <c r="KY7" s="83" t="s">
        <v>129</v>
      </c>
      <c r="KZ7" s="83" t="s">
        <v>129</v>
      </c>
      <c r="LA7" s="83" t="s">
        <v>129</v>
      </c>
      <c r="LB7" s="83">
        <v>11.8</v>
      </c>
      <c r="LC7" s="83">
        <v>15.3</v>
      </c>
      <c r="LD7" s="83">
        <v>15.4</v>
      </c>
      <c r="LE7" s="83">
        <v>15.1</v>
      </c>
      <c r="LF7" s="83">
        <v>15.5</v>
      </c>
      <c r="LG7" s="83" t="s">
        <v>129</v>
      </c>
      <c r="LH7" s="83" t="s">
        <v>129</v>
      </c>
      <c r="LI7" s="83" t="s">
        <v>129</v>
      </c>
      <c r="LJ7" s="83" t="s">
        <v>129</v>
      </c>
      <c r="LK7" s="83" t="s">
        <v>129</v>
      </c>
      <c r="LL7" s="83">
        <v>1.4</v>
      </c>
      <c r="LM7" s="83">
        <v>2.4</v>
      </c>
      <c r="LN7" s="83">
        <v>4.0999999999999996</v>
      </c>
      <c r="LO7" s="83">
        <v>2.2000000000000002</v>
      </c>
      <c r="LP7" s="83">
        <v>2.4</v>
      </c>
      <c r="LQ7" s="83" t="s">
        <v>129</v>
      </c>
      <c r="LR7" s="83" t="s">
        <v>129</v>
      </c>
      <c r="LS7" s="83" t="s">
        <v>129</v>
      </c>
      <c r="LT7" s="83" t="s">
        <v>129</v>
      </c>
      <c r="LU7" s="83" t="s">
        <v>129</v>
      </c>
      <c r="LV7" s="83">
        <v>596.79999999999995</v>
      </c>
      <c r="LW7" s="83">
        <v>494.6</v>
      </c>
      <c r="LX7" s="83">
        <v>469.5</v>
      </c>
      <c r="LY7" s="83">
        <v>391.3</v>
      </c>
      <c r="LZ7" s="83">
        <v>270.5</v>
      </c>
      <c r="MA7" s="83" t="s">
        <v>129</v>
      </c>
      <c r="MB7" s="83" t="s">
        <v>129</v>
      </c>
      <c r="MC7" s="83" t="s">
        <v>129</v>
      </c>
      <c r="MD7" s="83" t="s">
        <v>129</v>
      </c>
      <c r="ME7" s="83" t="s">
        <v>129</v>
      </c>
      <c r="MF7" s="83">
        <v>5.6</v>
      </c>
      <c r="MG7" s="83">
        <v>11.5</v>
      </c>
      <c r="MH7" s="83">
        <v>16.100000000000001</v>
      </c>
      <c r="MI7" s="83">
        <v>22.3</v>
      </c>
      <c r="MJ7" s="83">
        <v>27.3</v>
      </c>
      <c r="MK7" s="83" t="s">
        <v>129</v>
      </c>
      <c r="ML7" s="83" t="s">
        <v>129</v>
      </c>
      <c r="MM7" s="83" t="s">
        <v>129</v>
      </c>
      <c r="MN7" s="83" t="s">
        <v>129</v>
      </c>
      <c r="MO7" s="83" t="s">
        <v>129</v>
      </c>
      <c r="MP7" s="83">
        <v>100</v>
      </c>
      <c r="MQ7" s="83">
        <v>100</v>
      </c>
      <c r="MR7" s="83">
        <v>100</v>
      </c>
      <c r="MS7" s="83">
        <v>100</v>
      </c>
      <c r="MT7" s="83">
        <v>100</v>
      </c>
      <c r="MU7" s="83">
        <v>16</v>
      </c>
      <c r="MV7" s="83">
        <v>16</v>
      </c>
      <c r="MW7" s="83">
        <v>16</v>
      </c>
      <c r="MX7" s="83">
        <v>16</v>
      </c>
      <c r="MY7" s="83" t="s">
        <v>129</v>
      </c>
      <c r="MZ7" s="83" t="s">
        <v>129</v>
      </c>
      <c r="NA7" s="83" t="s">
        <v>129</v>
      </c>
      <c r="NB7" s="83" t="s">
        <v>129</v>
      </c>
      <c r="NC7" s="83" t="s">
        <v>129</v>
      </c>
      <c r="ND7" s="83" t="s">
        <v>129</v>
      </c>
      <c r="NE7" s="83" t="s">
        <v>129</v>
      </c>
      <c r="NF7" s="83" t="s">
        <v>129</v>
      </c>
      <c r="NG7" s="83" t="s">
        <v>129</v>
      </c>
      <c r="NH7" s="83" t="s">
        <v>129</v>
      </c>
      <c r="NI7" s="83" t="s">
        <v>129</v>
      </c>
      <c r="NJ7" s="83" t="s">
        <v>129</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f>IF(SUM($M$6,$MU$7:$MX$7)=0,FALSE,TRUE)</f>
        <v>1</v>
      </c>
      <c r="GE8" s="87" t="s">
        <v>134</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f>IF(SUM($N$7,$MY$7:$NB$7)=0,FALSE,TRUE)</f>
        <v>0</v>
      </c>
      <c r="ID8" s="87" t="s">
        <v>134</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f>IF(SUM($O$7,$NC$7:$NF$7)=0,FALSE,TRUE)</f>
        <v>0</v>
      </c>
      <c r="KC8" s="87" t="s">
        <v>134</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0</v>
      </c>
      <c r="KX8" s="87" t="s">
        <v>134</v>
      </c>
      <c r="KY8" s="85"/>
      <c r="KZ8" s="85"/>
      <c r="LA8" s="85"/>
      <c r="LB8" s="85"/>
      <c r="LC8" s="86"/>
      <c r="LD8" s="85"/>
      <c r="LE8" s="85"/>
      <c r="LF8" s="85" t="str">
        <f>LG4</f>
        <v>修繕費比率（％）</v>
      </c>
      <c r="LG8" s="85" t="b">
        <f>IF(SUM($P$7,$NG$7:$NJ$7)=0,FALSE,TRUE)</f>
        <v>0</v>
      </c>
      <c r="LH8" s="87" t="s">
        <v>134</v>
      </c>
      <c r="LI8" s="85"/>
      <c r="LJ8" s="85"/>
      <c r="LK8" s="85"/>
      <c r="LL8" s="85"/>
      <c r="LM8" s="85"/>
      <c r="LN8" s="86"/>
      <c r="LO8" s="85"/>
      <c r="LP8" s="85" t="str">
        <f>LQ4</f>
        <v>企業債残高対料金収入比率（％）</v>
      </c>
      <c r="LQ8" s="85" t="b">
        <f>IF(SUM($P$7,$NG$7:$NJ$7)=0,FALSE,TRUE)</f>
        <v>0</v>
      </c>
      <c r="LR8" s="87" t="s">
        <v>134</v>
      </c>
      <c r="LS8" s="85"/>
      <c r="LT8" s="85"/>
      <c r="LU8" s="85"/>
      <c r="LV8" s="85"/>
      <c r="LW8" s="85"/>
      <c r="LX8" s="85"/>
      <c r="LY8" s="86"/>
      <c r="LZ8" s="85" t="str">
        <f>MA4</f>
        <v>有形固定資産減価償却率（％）</v>
      </c>
      <c r="MA8" s="85" t="b">
        <f>IF(SUM($P$7,$NG$7:$NJ$7)=0,FALSE,TRUE)</f>
        <v>0</v>
      </c>
      <c r="MB8" s="87" t="s">
        <v>134</v>
      </c>
      <c r="MC8" s="85"/>
      <c r="MD8" s="85"/>
      <c r="ME8" s="85"/>
      <c r="MF8" s="85"/>
      <c r="MG8" s="85"/>
      <c r="MH8" s="85"/>
      <c r="MI8" s="85"/>
      <c r="MJ8" s="85" t="str">
        <f>MK4</f>
        <v>FIT収入割合（％）</v>
      </c>
      <c r="MK8" s="85" t="b">
        <f>IF(SUM($P$7,$NG$7:$NJ$7)=0,FALSE,TRUE)</f>
        <v>0</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（最大出力合計110,950kW）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（最大出力合計110,950kW）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141</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138.30000000000001</v>
      </c>
      <c r="AZ11" s="95">
        <f>AZ7</f>
        <v>131.5</v>
      </c>
      <c r="BA11" s="95">
        <f>BA7</f>
        <v>112.3</v>
      </c>
      <c r="BB11" s="95">
        <f>BB7</f>
        <v>135</v>
      </c>
      <c r="BC11" s="95">
        <f>BC7</f>
        <v>135.80000000000001</v>
      </c>
      <c r="BD11" s="84"/>
      <c r="BE11" s="84"/>
      <c r="BF11" s="84"/>
      <c r="BG11" s="84"/>
      <c r="BH11" s="84"/>
      <c r="BI11" s="94" t="s">
        <v>143</v>
      </c>
      <c r="BJ11" s="95">
        <f>BJ7</f>
        <v>142.6</v>
      </c>
      <c r="BK11" s="95">
        <f>BK7</f>
        <v>133.9</v>
      </c>
      <c r="BL11" s="95">
        <f>BL7</f>
        <v>114.7</v>
      </c>
      <c r="BM11" s="95">
        <f>BM7</f>
        <v>136.80000000000001</v>
      </c>
      <c r="BN11" s="95">
        <f>BN7</f>
        <v>137.30000000000001</v>
      </c>
      <c r="BO11" s="84"/>
      <c r="BP11" s="84"/>
      <c r="BQ11" s="84"/>
      <c r="BR11" s="84"/>
      <c r="BS11" s="84"/>
      <c r="BT11" s="94" t="s">
        <v>144</v>
      </c>
      <c r="BU11" s="95">
        <f>BU7</f>
        <v>1660.2</v>
      </c>
      <c r="BV11" s="95">
        <f>BV7</f>
        <v>2265</v>
      </c>
      <c r="BW11" s="95">
        <f>BW7</f>
        <v>2409.9</v>
      </c>
      <c r="BX11" s="95">
        <f>BX7</f>
        <v>1992.3</v>
      </c>
      <c r="BY11" s="95">
        <f>BY7</f>
        <v>3390.1</v>
      </c>
      <c r="BZ11" s="84"/>
      <c r="CA11" s="84"/>
      <c r="CB11" s="84"/>
      <c r="CC11" s="84"/>
      <c r="CD11" s="84"/>
      <c r="CE11" s="94" t="s">
        <v>145</v>
      </c>
      <c r="CF11" s="95">
        <f>CF7</f>
        <v>5580.6</v>
      </c>
      <c r="CG11" s="95">
        <f>CG7</f>
        <v>6265.3</v>
      </c>
      <c r="CH11" s="95">
        <f>CH7</f>
        <v>6929</v>
      </c>
      <c r="CI11" s="95">
        <f>CI7</f>
        <v>7213.5</v>
      </c>
      <c r="CJ11" s="95">
        <f>CJ7</f>
        <v>7992.1</v>
      </c>
      <c r="CK11" s="84"/>
      <c r="CL11" s="84"/>
      <c r="CM11" s="84"/>
      <c r="CN11" s="84"/>
      <c r="CO11" s="94" t="s">
        <v>146</v>
      </c>
      <c r="CP11" s="96">
        <f>CP7</f>
        <v>1685263</v>
      </c>
      <c r="CQ11" s="96">
        <f>CQ7</f>
        <v>1548602</v>
      </c>
      <c r="CR11" s="96">
        <f>CR7</f>
        <v>1084344</v>
      </c>
      <c r="CS11" s="96">
        <f>CS7</f>
        <v>1811810</v>
      </c>
      <c r="CT11" s="96">
        <f>CT7</f>
        <v>1838070</v>
      </c>
      <c r="CU11" s="84"/>
      <c r="CV11" s="84"/>
      <c r="CW11" s="84"/>
      <c r="CX11" s="84"/>
      <c r="CY11" s="84"/>
      <c r="CZ11" s="94" t="s">
        <v>145</v>
      </c>
      <c r="DA11" s="95">
        <f>DA7</f>
        <v>45.7</v>
      </c>
      <c r="DB11" s="95">
        <f>DB7</f>
        <v>43.6</v>
      </c>
      <c r="DC11" s="95">
        <f>DC7</f>
        <v>45.9</v>
      </c>
      <c r="DD11" s="95">
        <f>DD7</f>
        <v>43</v>
      </c>
      <c r="DE11" s="95">
        <f>DE7</f>
        <v>40.200000000000003</v>
      </c>
      <c r="DF11" s="84"/>
      <c r="DG11" s="84"/>
      <c r="DH11" s="84"/>
      <c r="DI11" s="84"/>
      <c r="DJ11" s="94" t="s">
        <v>147</v>
      </c>
      <c r="DK11" s="95">
        <f>DK7</f>
        <v>22.6</v>
      </c>
      <c r="DL11" s="95">
        <f>DL7</f>
        <v>19.399999999999999</v>
      </c>
      <c r="DM11" s="95">
        <f>DM7</f>
        <v>21.5</v>
      </c>
      <c r="DN11" s="95">
        <f>DN7</f>
        <v>26.2</v>
      </c>
      <c r="DO11" s="95">
        <f>DO7</f>
        <v>34.799999999999997</v>
      </c>
      <c r="DP11" s="84"/>
      <c r="DQ11" s="84"/>
      <c r="DR11" s="84"/>
      <c r="DS11" s="84"/>
      <c r="DT11" s="94" t="s">
        <v>148</v>
      </c>
      <c r="DU11" s="95">
        <f>DU7</f>
        <v>51.3</v>
      </c>
      <c r="DV11" s="95">
        <f>DV7</f>
        <v>40.799999999999997</v>
      </c>
      <c r="DW11" s="95">
        <f>DW7</f>
        <v>31</v>
      </c>
      <c r="DX11" s="95">
        <f>DX7</f>
        <v>19.5</v>
      </c>
      <c r="DY11" s="95">
        <f>DY7</f>
        <v>13.3</v>
      </c>
      <c r="DZ11" s="84"/>
      <c r="EA11" s="84"/>
      <c r="EB11" s="84"/>
      <c r="EC11" s="84"/>
      <c r="ED11" s="94" t="s">
        <v>148</v>
      </c>
      <c r="EE11" s="95">
        <f>EE7</f>
        <v>65.900000000000006</v>
      </c>
      <c r="EF11" s="95">
        <f>EF7</f>
        <v>66.599999999999994</v>
      </c>
      <c r="EG11" s="95">
        <f>EG7</f>
        <v>65.099999999999994</v>
      </c>
      <c r="EH11" s="95">
        <f>EH7</f>
        <v>64.7</v>
      </c>
      <c r="EI11" s="95">
        <f>EI7</f>
        <v>64.599999999999994</v>
      </c>
      <c r="EJ11" s="84"/>
      <c r="EK11" s="84"/>
      <c r="EL11" s="84"/>
      <c r="EM11" s="84"/>
      <c r="EN11" s="94" t="s">
        <v>149</v>
      </c>
      <c r="EO11" s="95">
        <f>EO7</f>
        <v>2.1</v>
      </c>
      <c r="EP11" s="95">
        <f>EP7</f>
        <v>2.1</v>
      </c>
      <c r="EQ11" s="95">
        <f>EQ7</f>
        <v>6.1</v>
      </c>
      <c r="ER11" s="95">
        <f>ER7</f>
        <v>22</v>
      </c>
      <c r="ES11" s="95">
        <f>ES7</f>
        <v>19.100000000000001</v>
      </c>
      <c r="ET11" s="84"/>
      <c r="EU11" s="84"/>
      <c r="EV11" s="84"/>
      <c r="EW11" s="84"/>
      <c r="EX11" s="84"/>
      <c r="EY11" s="94" t="s">
        <v>147</v>
      </c>
      <c r="EZ11" s="95">
        <f>EZ7</f>
        <v>45.7</v>
      </c>
      <c r="FA11" s="95">
        <f>FA7</f>
        <v>43.6</v>
      </c>
      <c r="FB11" s="95">
        <f>FB7</f>
        <v>45.9</v>
      </c>
      <c r="FC11" s="95">
        <f>FC7</f>
        <v>43</v>
      </c>
      <c r="FD11" s="95">
        <f>FD7</f>
        <v>40.200000000000003</v>
      </c>
      <c r="FE11" s="84"/>
      <c r="FF11" s="84"/>
      <c r="FG11" s="84"/>
      <c r="FH11" s="84"/>
      <c r="FI11" s="94" t="s">
        <v>150</v>
      </c>
      <c r="FJ11" s="95">
        <f>FJ7</f>
        <v>22.6</v>
      </c>
      <c r="FK11" s="95">
        <f>FK7</f>
        <v>19.399999999999999</v>
      </c>
      <c r="FL11" s="95">
        <f>FL7</f>
        <v>21.5</v>
      </c>
      <c r="FM11" s="95">
        <f>FM7</f>
        <v>26.2</v>
      </c>
      <c r="FN11" s="95">
        <f>FN7</f>
        <v>34.799999999999997</v>
      </c>
      <c r="FO11" s="84"/>
      <c r="FP11" s="84"/>
      <c r="FQ11" s="84"/>
      <c r="FR11" s="84"/>
      <c r="FS11" s="94" t="s">
        <v>151</v>
      </c>
      <c r="FT11" s="95">
        <f>FT7</f>
        <v>51.3</v>
      </c>
      <c r="FU11" s="95">
        <f>FU7</f>
        <v>40.799999999999997</v>
      </c>
      <c r="FV11" s="95">
        <f>FV7</f>
        <v>31</v>
      </c>
      <c r="FW11" s="95">
        <f>FW7</f>
        <v>19.5</v>
      </c>
      <c r="FX11" s="95">
        <f>FX7</f>
        <v>13.3</v>
      </c>
      <c r="FY11" s="84"/>
      <c r="FZ11" s="84"/>
      <c r="GA11" s="84"/>
      <c r="GB11" s="84"/>
      <c r="GC11" s="94" t="s">
        <v>152</v>
      </c>
      <c r="GD11" s="95">
        <f>GD7</f>
        <v>65.900000000000006</v>
      </c>
      <c r="GE11" s="95">
        <f>GE7</f>
        <v>66.599999999999994</v>
      </c>
      <c r="GF11" s="95">
        <f>GF7</f>
        <v>65.099999999999994</v>
      </c>
      <c r="GG11" s="95">
        <f>GG7</f>
        <v>64.7</v>
      </c>
      <c r="GH11" s="95">
        <f>GH7</f>
        <v>64.599999999999994</v>
      </c>
      <c r="GI11" s="84"/>
      <c r="GJ11" s="84"/>
      <c r="GK11" s="84"/>
      <c r="GL11" s="84"/>
      <c r="GM11" s="94" t="s">
        <v>144</v>
      </c>
      <c r="GN11" s="95">
        <f>GN7</f>
        <v>2.1</v>
      </c>
      <c r="GO11" s="95">
        <f>GO7</f>
        <v>2.1</v>
      </c>
      <c r="GP11" s="95">
        <f>GP7</f>
        <v>6.1</v>
      </c>
      <c r="GQ11" s="95">
        <f>GQ7</f>
        <v>22</v>
      </c>
      <c r="GR11" s="95">
        <f>GR7</f>
        <v>19.100000000000001</v>
      </c>
      <c r="GS11" s="84"/>
      <c r="GT11" s="84"/>
      <c r="GU11" s="84"/>
      <c r="GV11" s="84"/>
      <c r="GW11" s="84"/>
      <c r="GX11" s="94" t="s">
        <v>153</v>
      </c>
      <c r="GY11" s="95" t="str">
        <f>GY7</f>
        <v>-</v>
      </c>
      <c r="GZ11" s="95" t="str">
        <f>GZ7</f>
        <v>-</v>
      </c>
      <c r="HA11" s="95" t="str">
        <f>HA7</f>
        <v>-</v>
      </c>
      <c r="HB11" s="95" t="str">
        <f>HB7</f>
        <v>-</v>
      </c>
      <c r="HC11" s="95" t="str">
        <f>HC7</f>
        <v>-</v>
      </c>
      <c r="HD11" s="84"/>
      <c r="HE11" s="84"/>
      <c r="HF11" s="84"/>
      <c r="HG11" s="84"/>
      <c r="HH11" s="94" t="s">
        <v>154</v>
      </c>
      <c r="HI11" s="95" t="str">
        <f>HI7</f>
        <v>-</v>
      </c>
      <c r="HJ11" s="95" t="str">
        <f>HJ7</f>
        <v>-</v>
      </c>
      <c r="HK11" s="95" t="str">
        <f>HK7</f>
        <v>-</v>
      </c>
      <c r="HL11" s="95" t="str">
        <f>HL7</f>
        <v>-</v>
      </c>
      <c r="HM11" s="95" t="str">
        <f>HM7</f>
        <v>-</v>
      </c>
      <c r="HN11" s="84"/>
      <c r="HO11" s="84"/>
      <c r="HP11" s="84"/>
      <c r="HQ11" s="84"/>
      <c r="HR11" s="94" t="s">
        <v>155</v>
      </c>
      <c r="HS11" s="95" t="str">
        <f>HS7</f>
        <v>-</v>
      </c>
      <c r="HT11" s="95" t="str">
        <f>HT7</f>
        <v>-</v>
      </c>
      <c r="HU11" s="95" t="str">
        <f>HU7</f>
        <v>-</v>
      </c>
      <c r="HV11" s="95" t="str">
        <f>HV7</f>
        <v>-</v>
      </c>
      <c r="HW11" s="95" t="str">
        <f>HW7</f>
        <v>-</v>
      </c>
      <c r="HX11" s="84"/>
      <c r="HY11" s="84"/>
      <c r="HZ11" s="84"/>
      <c r="IA11" s="84"/>
      <c r="IB11" s="94" t="s">
        <v>153</v>
      </c>
      <c r="IC11" s="95" t="str">
        <f>IC7</f>
        <v>-</v>
      </c>
      <c r="ID11" s="95" t="str">
        <f>ID7</f>
        <v>-</v>
      </c>
      <c r="IE11" s="95" t="str">
        <f>IE7</f>
        <v>-</v>
      </c>
      <c r="IF11" s="95" t="str">
        <f>IF7</f>
        <v>-</v>
      </c>
      <c r="IG11" s="95" t="str">
        <f>IG7</f>
        <v>-</v>
      </c>
      <c r="IH11" s="84"/>
      <c r="II11" s="84"/>
      <c r="IJ11" s="84"/>
      <c r="IK11" s="84"/>
      <c r="IL11" s="94" t="s">
        <v>156</v>
      </c>
      <c r="IM11" s="95" t="str">
        <f>IM7</f>
        <v>-</v>
      </c>
      <c r="IN11" s="95" t="str">
        <f>IN7</f>
        <v>-</v>
      </c>
      <c r="IO11" s="95" t="str">
        <f>IO7</f>
        <v>-</v>
      </c>
      <c r="IP11" s="95" t="str">
        <f>IP7</f>
        <v>-</v>
      </c>
      <c r="IQ11" s="95" t="str">
        <f>IQ7</f>
        <v>-</v>
      </c>
      <c r="IR11" s="84"/>
      <c r="IS11" s="84"/>
      <c r="IT11" s="84"/>
      <c r="IU11" s="84"/>
      <c r="IV11" s="84"/>
      <c r="IW11" s="94" t="s">
        <v>157</v>
      </c>
      <c r="IX11" s="95" t="str">
        <f>IX7</f>
        <v>-</v>
      </c>
      <c r="IY11" s="95" t="str">
        <f>IY7</f>
        <v>-</v>
      </c>
      <c r="IZ11" s="95" t="str">
        <f>IZ7</f>
        <v>-</v>
      </c>
      <c r="JA11" s="95" t="str">
        <f>JA7</f>
        <v>-</v>
      </c>
      <c r="JB11" s="95" t="str">
        <f>JB7</f>
        <v>-</v>
      </c>
      <c r="JC11" s="84"/>
      <c r="JD11" s="84"/>
      <c r="JE11" s="84"/>
      <c r="JF11" s="84"/>
      <c r="JG11" s="94" t="s">
        <v>158</v>
      </c>
      <c r="JH11" s="95" t="str">
        <f>JH7</f>
        <v>-</v>
      </c>
      <c r="JI11" s="95" t="str">
        <f>JI7</f>
        <v>-</v>
      </c>
      <c r="JJ11" s="95" t="str">
        <f>JJ7</f>
        <v>-</v>
      </c>
      <c r="JK11" s="95" t="str">
        <f>JK7</f>
        <v>-</v>
      </c>
      <c r="JL11" s="95" t="str">
        <f>JL7</f>
        <v>-</v>
      </c>
      <c r="JM11" s="84"/>
      <c r="JN11" s="84"/>
      <c r="JO11" s="84"/>
      <c r="JP11" s="84"/>
      <c r="JQ11" s="94" t="s">
        <v>159</v>
      </c>
      <c r="JR11" s="95" t="str">
        <f>JR7</f>
        <v>-</v>
      </c>
      <c r="JS11" s="95" t="str">
        <f>JS7</f>
        <v>-</v>
      </c>
      <c r="JT11" s="95" t="str">
        <f>JT7</f>
        <v>-</v>
      </c>
      <c r="JU11" s="95" t="str">
        <f>JU7</f>
        <v>-</v>
      </c>
      <c r="JV11" s="95" t="str">
        <f>JV7</f>
        <v>-</v>
      </c>
      <c r="JW11" s="84"/>
      <c r="JX11" s="84"/>
      <c r="JY11" s="84"/>
      <c r="JZ11" s="84"/>
      <c r="KA11" s="94" t="s">
        <v>160</v>
      </c>
      <c r="KB11" s="95" t="str">
        <f>KB7</f>
        <v>-</v>
      </c>
      <c r="KC11" s="95" t="str">
        <f>KC7</f>
        <v>-</v>
      </c>
      <c r="KD11" s="95" t="str">
        <f>KD7</f>
        <v>-</v>
      </c>
      <c r="KE11" s="95" t="str">
        <f>KE7</f>
        <v>-</v>
      </c>
      <c r="KF11" s="95" t="str">
        <f>KF7</f>
        <v>-</v>
      </c>
      <c r="KG11" s="84"/>
      <c r="KH11" s="84"/>
      <c r="KI11" s="84"/>
      <c r="KJ11" s="84"/>
      <c r="KK11" s="94" t="s">
        <v>161</v>
      </c>
      <c r="KL11" s="95" t="str">
        <f>KL7</f>
        <v>-</v>
      </c>
      <c r="KM11" s="95" t="str">
        <f>KM7</f>
        <v>-</v>
      </c>
      <c r="KN11" s="95" t="str">
        <f>KN7</f>
        <v>-</v>
      </c>
      <c r="KO11" s="95" t="str">
        <f>KO7</f>
        <v>-</v>
      </c>
      <c r="KP11" s="95" t="str">
        <f>KP7</f>
        <v>-</v>
      </c>
      <c r="KQ11" s="84"/>
      <c r="KR11" s="84"/>
      <c r="KS11" s="84"/>
      <c r="KT11" s="84"/>
      <c r="KU11" s="84"/>
      <c r="KV11" s="94" t="s">
        <v>148</v>
      </c>
      <c r="KW11" s="95" t="str">
        <f>KW7</f>
        <v>-</v>
      </c>
      <c r="KX11" s="95" t="str">
        <f>KX7</f>
        <v>-</v>
      </c>
      <c r="KY11" s="95" t="str">
        <f>KY7</f>
        <v>-</v>
      </c>
      <c r="KZ11" s="95" t="str">
        <f>KZ7</f>
        <v>-</v>
      </c>
      <c r="LA11" s="95" t="str">
        <f>LA7</f>
        <v>-</v>
      </c>
      <c r="LB11" s="84"/>
      <c r="LC11" s="84"/>
      <c r="LD11" s="84"/>
      <c r="LE11" s="84"/>
      <c r="LF11" s="94" t="s">
        <v>162</v>
      </c>
      <c r="LG11" s="95" t="str">
        <f>LG7</f>
        <v>-</v>
      </c>
      <c r="LH11" s="95" t="str">
        <f>LH7</f>
        <v>-</v>
      </c>
      <c r="LI11" s="95" t="str">
        <f>LI7</f>
        <v>-</v>
      </c>
      <c r="LJ11" s="95" t="str">
        <f>LJ7</f>
        <v>-</v>
      </c>
      <c r="LK11" s="95" t="str">
        <f>LK7</f>
        <v>-</v>
      </c>
      <c r="LL11" s="84"/>
      <c r="LM11" s="84"/>
      <c r="LN11" s="84"/>
      <c r="LO11" s="84"/>
      <c r="LP11" s="94" t="s">
        <v>163</v>
      </c>
      <c r="LQ11" s="95" t="str">
        <f>LQ7</f>
        <v>-</v>
      </c>
      <c r="LR11" s="95" t="str">
        <f>LR7</f>
        <v>-</v>
      </c>
      <c r="LS11" s="95" t="str">
        <f>LS7</f>
        <v>-</v>
      </c>
      <c r="LT11" s="95" t="str">
        <f>LT7</f>
        <v>-</v>
      </c>
      <c r="LU11" s="95" t="str">
        <f>LU7</f>
        <v>-</v>
      </c>
      <c r="LV11" s="84"/>
      <c r="LW11" s="84"/>
      <c r="LX11" s="84"/>
      <c r="LY11" s="84"/>
      <c r="LZ11" s="94" t="s">
        <v>149</v>
      </c>
      <c r="MA11" s="95" t="str">
        <f>MA7</f>
        <v>-</v>
      </c>
      <c r="MB11" s="95" t="str">
        <f>MB7</f>
        <v>-</v>
      </c>
      <c r="MC11" s="95" t="str">
        <f>MC7</f>
        <v>-</v>
      </c>
      <c r="MD11" s="95" t="str">
        <f>MD7</f>
        <v>-</v>
      </c>
      <c r="ME11" s="95" t="str">
        <f>ME7</f>
        <v>-</v>
      </c>
      <c r="MF11" s="84"/>
      <c r="MG11" s="84"/>
      <c r="MH11" s="84"/>
      <c r="MI11" s="84"/>
      <c r="MJ11" s="94" t="s">
        <v>164</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165</v>
      </c>
      <c r="AY12" s="95">
        <f>BD7</f>
        <v>129.69999999999999</v>
      </c>
      <c r="AZ12" s="95">
        <f>BE7</f>
        <v>135.9</v>
      </c>
      <c r="BA12" s="95">
        <f>BF7</f>
        <v>130.5</v>
      </c>
      <c r="BB12" s="95">
        <f>BG7</f>
        <v>129.9</v>
      </c>
      <c r="BC12" s="95">
        <f>BH7</f>
        <v>130.19999999999999</v>
      </c>
      <c r="BD12" s="84"/>
      <c r="BE12" s="84"/>
      <c r="BF12" s="84"/>
      <c r="BG12" s="84"/>
      <c r="BH12" s="84"/>
      <c r="BI12" s="94" t="s">
        <v>166</v>
      </c>
      <c r="BJ12" s="95">
        <f>BO7</f>
        <v>130.4</v>
      </c>
      <c r="BK12" s="95">
        <f>BP7</f>
        <v>136.30000000000001</v>
      </c>
      <c r="BL12" s="95">
        <f>BQ7</f>
        <v>130.69999999999999</v>
      </c>
      <c r="BM12" s="95">
        <f>BR7</f>
        <v>128.9</v>
      </c>
      <c r="BN12" s="95">
        <f>BS7</f>
        <v>129.30000000000001</v>
      </c>
      <c r="BO12" s="84"/>
      <c r="BP12" s="84"/>
      <c r="BQ12" s="84"/>
      <c r="BR12" s="84"/>
      <c r="BS12" s="84"/>
      <c r="BT12" s="94" t="s">
        <v>167</v>
      </c>
      <c r="BU12" s="95">
        <f>BZ7</f>
        <v>716.7</v>
      </c>
      <c r="BV12" s="95">
        <f>CA7</f>
        <v>688</v>
      </c>
      <c r="BW12" s="95">
        <f>CB7</f>
        <v>707.7</v>
      </c>
      <c r="BX12" s="95">
        <f>CC7</f>
        <v>749.1</v>
      </c>
      <c r="BY12" s="95">
        <f>CD7</f>
        <v>763.6</v>
      </c>
      <c r="BZ12" s="84"/>
      <c r="CA12" s="84"/>
      <c r="CB12" s="84"/>
      <c r="CC12" s="84"/>
      <c r="CD12" s="84"/>
      <c r="CE12" s="94" t="s">
        <v>168</v>
      </c>
      <c r="CF12" s="95">
        <f>CK7</f>
        <v>8014.2</v>
      </c>
      <c r="CG12" s="95">
        <f>CL7</f>
        <v>8260</v>
      </c>
      <c r="CH12" s="95">
        <f>CM7</f>
        <v>8600.1</v>
      </c>
      <c r="CI12" s="95">
        <f>CN7</f>
        <v>9078.5</v>
      </c>
      <c r="CJ12" s="95">
        <f>CO7</f>
        <v>9106</v>
      </c>
      <c r="CK12" s="84"/>
      <c r="CL12" s="84"/>
      <c r="CM12" s="84"/>
      <c r="CN12" s="84"/>
      <c r="CO12" s="94" t="s">
        <v>169</v>
      </c>
      <c r="CP12" s="96">
        <f>CU7</f>
        <v>1494682</v>
      </c>
      <c r="CQ12" s="96">
        <f>CV7</f>
        <v>1543942</v>
      </c>
      <c r="CR12" s="96">
        <f>CW7</f>
        <v>1467681</v>
      </c>
      <c r="CS12" s="96">
        <f>CX7</f>
        <v>1533303</v>
      </c>
      <c r="CT12" s="96">
        <f>CY7</f>
        <v>1359753</v>
      </c>
      <c r="CU12" s="84"/>
      <c r="CV12" s="84"/>
      <c r="CW12" s="84"/>
      <c r="CX12" s="84"/>
      <c r="CY12" s="84"/>
      <c r="CZ12" s="94" t="s">
        <v>170</v>
      </c>
      <c r="DA12" s="95">
        <f>DF7</f>
        <v>37.700000000000003</v>
      </c>
      <c r="DB12" s="95">
        <f>DG7</f>
        <v>36.200000000000003</v>
      </c>
      <c r="DC12" s="95">
        <f>DH7</f>
        <v>36.5</v>
      </c>
      <c r="DD12" s="95">
        <f>DI7</f>
        <v>35.299999999999997</v>
      </c>
      <c r="DE12" s="95">
        <f>DJ7</f>
        <v>35</v>
      </c>
      <c r="DF12" s="84"/>
      <c r="DG12" s="84"/>
      <c r="DH12" s="84"/>
      <c r="DI12" s="84"/>
      <c r="DJ12" s="94" t="s">
        <v>171</v>
      </c>
      <c r="DK12" s="95">
        <f>DP7</f>
        <v>20</v>
      </c>
      <c r="DL12" s="95">
        <f>DQ7</f>
        <v>18.2</v>
      </c>
      <c r="DM12" s="95">
        <f>DR7</f>
        <v>20.9</v>
      </c>
      <c r="DN12" s="95">
        <f>DS7</f>
        <v>21.1</v>
      </c>
      <c r="DO12" s="95">
        <f>DT7</f>
        <v>19</v>
      </c>
      <c r="DP12" s="84"/>
      <c r="DQ12" s="84"/>
      <c r="DR12" s="84"/>
      <c r="DS12" s="84"/>
      <c r="DT12" s="94" t="s">
        <v>172</v>
      </c>
      <c r="DU12" s="95">
        <f>DZ7</f>
        <v>109.9</v>
      </c>
      <c r="DV12" s="95">
        <f>EA7</f>
        <v>103.6</v>
      </c>
      <c r="DW12" s="95">
        <f>EB7</f>
        <v>95.7</v>
      </c>
      <c r="DX12" s="95">
        <f>EC7</f>
        <v>88.5</v>
      </c>
      <c r="DY12" s="95">
        <f>ED7</f>
        <v>92.4</v>
      </c>
      <c r="DZ12" s="84"/>
      <c r="EA12" s="84"/>
      <c r="EB12" s="84"/>
      <c r="EC12" s="84"/>
      <c r="ED12" s="94" t="s">
        <v>173</v>
      </c>
      <c r="EE12" s="95">
        <f>EJ7</f>
        <v>59.6</v>
      </c>
      <c r="EF12" s="95">
        <f>EK7</f>
        <v>60.3</v>
      </c>
      <c r="EG12" s="95">
        <f>EL7</f>
        <v>60.2</v>
      </c>
      <c r="EH12" s="95">
        <f>EM7</f>
        <v>61.2</v>
      </c>
      <c r="EI12" s="95">
        <f>EN7</f>
        <v>61.9</v>
      </c>
      <c r="EJ12" s="84"/>
      <c r="EK12" s="84"/>
      <c r="EL12" s="84"/>
      <c r="EM12" s="84"/>
      <c r="EN12" s="94" t="s">
        <v>174</v>
      </c>
      <c r="EO12" s="95">
        <f>ET7</f>
        <v>18.7</v>
      </c>
      <c r="EP12" s="95">
        <f>EU7</f>
        <v>20.5</v>
      </c>
      <c r="EQ12" s="95">
        <f>EV7</f>
        <v>21.4</v>
      </c>
      <c r="ER12" s="95">
        <f>EW7</f>
        <v>22.6</v>
      </c>
      <c r="ES12" s="95">
        <f>EX7</f>
        <v>22.2</v>
      </c>
      <c r="ET12" s="84"/>
      <c r="EU12" s="84"/>
      <c r="EV12" s="84"/>
      <c r="EW12" s="84"/>
      <c r="EX12" s="84"/>
      <c r="EY12" s="94" t="s">
        <v>175</v>
      </c>
      <c r="EZ12" s="95">
        <f>IF($EZ$8,FE7,"-")</f>
        <v>39.1</v>
      </c>
      <c r="FA12" s="95">
        <f>IF($EZ$8,FF7,"-")</f>
        <v>37.299999999999997</v>
      </c>
      <c r="FB12" s="95">
        <f>IF($EZ$8,FG7,"-")</f>
        <v>38</v>
      </c>
      <c r="FC12" s="95">
        <f>IF($EZ$8,FH7,"-")</f>
        <v>36.5</v>
      </c>
      <c r="FD12" s="95">
        <f>IF($EZ$8,FI7,"-")</f>
        <v>36.6</v>
      </c>
      <c r="FE12" s="84"/>
      <c r="FF12" s="84"/>
      <c r="FG12" s="84"/>
      <c r="FH12" s="84"/>
      <c r="FI12" s="94" t="s">
        <v>176</v>
      </c>
      <c r="FJ12" s="95">
        <f>IF($FJ$8,FO7,"-")</f>
        <v>21.4</v>
      </c>
      <c r="FK12" s="95">
        <f>IF($FJ$8,FP7,"-")</f>
        <v>19.3</v>
      </c>
      <c r="FL12" s="95">
        <f>IF($FJ$8,FQ7,"-")</f>
        <v>20.6</v>
      </c>
      <c r="FM12" s="95">
        <f>IF($FJ$8,FR7,"-")</f>
        <v>21.6</v>
      </c>
      <c r="FN12" s="95">
        <f>IF($FJ$8,FS7,"-")</f>
        <v>20</v>
      </c>
      <c r="FO12" s="84"/>
      <c r="FP12" s="84"/>
      <c r="FQ12" s="84"/>
      <c r="FR12" s="84"/>
      <c r="FS12" s="94" t="s">
        <v>177</v>
      </c>
      <c r="FT12" s="95">
        <f>IF($FT$8,FY7,"-")</f>
        <v>89.4</v>
      </c>
      <c r="FU12" s="95">
        <f>IF($FT$8,FZ7,"-")</f>
        <v>83.3</v>
      </c>
      <c r="FV12" s="95">
        <f>IF($FT$8,GA7,"-")</f>
        <v>73.2</v>
      </c>
      <c r="FW12" s="95">
        <f>IF($FT$8,GB7,"-")</f>
        <v>71.400000000000006</v>
      </c>
      <c r="FX12" s="95">
        <f>IF($FT$8,GC7,"-")</f>
        <v>82</v>
      </c>
      <c r="FY12" s="84"/>
      <c r="FZ12" s="84"/>
      <c r="GA12" s="84"/>
      <c r="GB12" s="84"/>
      <c r="GC12" s="94" t="s">
        <v>178</v>
      </c>
      <c r="GD12" s="95">
        <f>IF($GD$8,GI7,"-")</f>
        <v>61.7</v>
      </c>
      <c r="GE12" s="95">
        <f>IF($GD$8,GJ7,"-")</f>
        <v>62.1</v>
      </c>
      <c r="GF12" s="95">
        <f>IF($GD$8,GK7,"-")</f>
        <v>62.6</v>
      </c>
      <c r="GG12" s="95">
        <f>IF($GD$8,GL7,"-")</f>
        <v>63.4</v>
      </c>
      <c r="GH12" s="95">
        <f>IF($GD$8,GM7,"-")</f>
        <v>63.8</v>
      </c>
      <c r="GI12" s="84"/>
      <c r="GJ12" s="84"/>
      <c r="GK12" s="84"/>
      <c r="GL12" s="84"/>
      <c r="GM12" s="94" t="s">
        <v>179</v>
      </c>
      <c r="GN12" s="95">
        <f>IF($GN$8,GS7,"-")</f>
        <v>13.3</v>
      </c>
      <c r="GO12" s="95">
        <f>IF($GN$8,GT7,"-")</f>
        <v>14.4</v>
      </c>
      <c r="GP12" s="95">
        <f>IF($GN$8,GU7,"-")</f>
        <v>15.3</v>
      </c>
      <c r="GQ12" s="95">
        <f>IF($GN$8,GV7,"-")</f>
        <v>16.100000000000001</v>
      </c>
      <c r="GR12" s="95">
        <f>IF($GN$8,GW7,"-")</f>
        <v>15.2</v>
      </c>
      <c r="GS12" s="84"/>
      <c r="GT12" s="84"/>
      <c r="GU12" s="84"/>
      <c r="GV12" s="84"/>
      <c r="GW12" s="84"/>
      <c r="GX12" s="94" t="s">
        <v>175</v>
      </c>
      <c r="GY12" s="95" t="str">
        <f>IF($GY$8,HD7,"-")</f>
        <v>-</v>
      </c>
      <c r="GZ12" s="95" t="str">
        <f>IF($GY$8,HE7,"-")</f>
        <v>-</v>
      </c>
      <c r="HA12" s="95" t="str">
        <f>IF($GY$8,HF7,"-")</f>
        <v>-</v>
      </c>
      <c r="HB12" s="95" t="str">
        <f>IF($GY$8,HG7,"-")</f>
        <v>-</v>
      </c>
      <c r="HC12" s="95" t="str">
        <f>IF($GY$8,HH7,"-")</f>
        <v>-</v>
      </c>
      <c r="HD12" s="84"/>
      <c r="HE12" s="84"/>
      <c r="HF12" s="84"/>
      <c r="HG12" s="84"/>
      <c r="HH12" s="94" t="s">
        <v>180</v>
      </c>
      <c r="HI12" s="95" t="str">
        <f>IF($HI$8,HN7,"-")</f>
        <v>-</v>
      </c>
      <c r="HJ12" s="95" t="str">
        <f>IF($HI$8,HO7,"-")</f>
        <v>-</v>
      </c>
      <c r="HK12" s="95" t="str">
        <f>IF($HI$8,HP7,"-")</f>
        <v>-</v>
      </c>
      <c r="HL12" s="95" t="str">
        <f>IF($HI$8,HQ7,"-")</f>
        <v>-</v>
      </c>
      <c r="HM12" s="95" t="str">
        <f>IF($HI$8,HR7,"-")</f>
        <v>-</v>
      </c>
      <c r="HN12" s="84"/>
      <c r="HO12" s="84"/>
      <c r="HP12" s="84"/>
      <c r="HQ12" s="84"/>
      <c r="HR12" s="94" t="s">
        <v>175</v>
      </c>
      <c r="HS12" s="95" t="str">
        <f>IF($HS$8,HX7,"-")</f>
        <v>-</v>
      </c>
      <c r="HT12" s="95" t="str">
        <f>IF($HS$8,HY7,"-")</f>
        <v>-</v>
      </c>
      <c r="HU12" s="95" t="str">
        <f>IF($HS$8,HZ7,"-")</f>
        <v>-</v>
      </c>
      <c r="HV12" s="95" t="str">
        <f>IF($HS$8,IA7,"-")</f>
        <v>-</v>
      </c>
      <c r="HW12" s="95" t="str">
        <f>IF($HS$8,IB7,"-")</f>
        <v>-</v>
      </c>
      <c r="HX12" s="84"/>
      <c r="HY12" s="84"/>
      <c r="HZ12" s="84"/>
      <c r="IA12" s="84"/>
      <c r="IB12" s="94" t="s">
        <v>181</v>
      </c>
      <c r="IC12" s="95" t="str">
        <f>IF($IC$8,IH7,"-")</f>
        <v>-</v>
      </c>
      <c r="ID12" s="95" t="str">
        <f>IF($IC$8,II7,"-")</f>
        <v>-</v>
      </c>
      <c r="IE12" s="95" t="str">
        <f>IF($IC$8,IJ7,"-")</f>
        <v>-</v>
      </c>
      <c r="IF12" s="95" t="str">
        <f>IF($IC$8,IK7,"-")</f>
        <v>-</v>
      </c>
      <c r="IG12" s="95" t="str">
        <f>IF($IC$8,IL7,"-")</f>
        <v>-</v>
      </c>
      <c r="IH12" s="84"/>
      <c r="II12" s="84"/>
      <c r="IJ12" s="84"/>
      <c r="IK12" s="84"/>
      <c r="IL12" s="94" t="s">
        <v>182</v>
      </c>
      <c r="IM12" s="95" t="str">
        <f>IF($IM$8,IR7,"-")</f>
        <v>-</v>
      </c>
      <c r="IN12" s="95" t="str">
        <f>IF($IM$8,IS7,"-")</f>
        <v>-</v>
      </c>
      <c r="IO12" s="95" t="str">
        <f>IF($IM$8,IT7,"-")</f>
        <v>-</v>
      </c>
      <c r="IP12" s="95" t="str">
        <f>IF($IM$8,IU7,"-")</f>
        <v>-</v>
      </c>
      <c r="IQ12" s="95" t="str">
        <f>IF($IM$8,IV7,"-")</f>
        <v>-</v>
      </c>
      <c r="IR12" s="84"/>
      <c r="IS12" s="84"/>
      <c r="IT12" s="84"/>
      <c r="IU12" s="84"/>
      <c r="IV12" s="84"/>
      <c r="IW12" s="94" t="s">
        <v>177</v>
      </c>
      <c r="IX12" s="95" t="str">
        <f>IF($IX$8,JC7,"-")</f>
        <v>-</v>
      </c>
      <c r="IY12" s="95" t="str">
        <f>IF($IX$8,JD7,"-")</f>
        <v>-</v>
      </c>
      <c r="IZ12" s="95" t="str">
        <f>IF($IX$8,JE7,"-")</f>
        <v>-</v>
      </c>
      <c r="JA12" s="95" t="str">
        <f>IF($IX$8,JF7,"-")</f>
        <v>-</v>
      </c>
      <c r="JB12" s="95" t="str">
        <f>IF($IX$8,JG7,"-")</f>
        <v>-</v>
      </c>
      <c r="JC12" s="84"/>
      <c r="JD12" s="84"/>
      <c r="JE12" s="84"/>
      <c r="JF12" s="84"/>
      <c r="JG12" s="94" t="s">
        <v>177</v>
      </c>
      <c r="JH12" s="95" t="str">
        <f>IF($JH$8,JM7,"-")</f>
        <v>-</v>
      </c>
      <c r="JI12" s="95" t="str">
        <f>IF($JH$8,JN7,"-")</f>
        <v>-</v>
      </c>
      <c r="JJ12" s="95" t="str">
        <f>IF($JH$8,JO7,"-")</f>
        <v>-</v>
      </c>
      <c r="JK12" s="95" t="str">
        <f>IF($JH$8,JP7,"-")</f>
        <v>-</v>
      </c>
      <c r="JL12" s="95" t="str">
        <f>IF($JH$8,JQ7,"-")</f>
        <v>-</v>
      </c>
      <c r="JM12" s="84"/>
      <c r="JN12" s="84"/>
      <c r="JO12" s="84"/>
      <c r="JP12" s="84"/>
      <c r="JQ12" s="94" t="s">
        <v>171</v>
      </c>
      <c r="JR12" s="95" t="str">
        <f>IF($JR$8,JW7,"-")</f>
        <v>-</v>
      </c>
      <c r="JS12" s="95" t="str">
        <f>IF($JR$8,JX7,"-")</f>
        <v>-</v>
      </c>
      <c r="JT12" s="95" t="str">
        <f>IF($JR$8,JY7,"-")</f>
        <v>-</v>
      </c>
      <c r="JU12" s="95" t="str">
        <f>IF($JR$8,JZ7,"-")</f>
        <v>-</v>
      </c>
      <c r="JV12" s="95" t="str">
        <f>IF($JR$8,KA7,"-")</f>
        <v>-</v>
      </c>
      <c r="JW12" s="84"/>
      <c r="JX12" s="84"/>
      <c r="JY12" s="84"/>
      <c r="JZ12" s="84"/>
      <c r="KA12" s="94" t="s">
        <v>175</v>
      </c>
      <c r="KB12" s="95" t="str">
        <f>IF($KB$8,KG7,"-")</f>
        <v>-</v>
      </c>
      <c r="KC12" s="95" t="str">
        <f>IF($KB$8,KH7,"-")</f>
        <v>-</v>
      </c>
      <c r="KD12" s="95" t="str">
        <f>IF($KB$8,KI7,"-")</f>
        <v>-</v>
      </c>
      <c r="KE12" s="95" t="str">
        <f>IF($KB$8,KJ7,"-")</f>
        <v>-</v>
      </c>
      <c r="KF12" s="95" t="str">
        <f>IF($KB$8,KK7,"-")</f>
        <v>-</v>
      </c>
      <c r="KG12" s="84"/>
      <c r="KH12" s="84"/>
      <c r="KI12" s="84"/>
      <c r="KJ12" s="84"/>
      <c r="KK12" s="94" t="s">
        <v>174</v>
      </c>
      <c r="KL12" s="95" t="str">
        <f>IF($KL$8,KQ7,"-")</f>
        <v>-</v>
      </c>
      <c r="KM12" s="95" t="str">
        <f>IF($KL$8,KR7,"-")</f>
        <v>-</v>
      </c>
      <c r="KN12" s="95" t="str">
        <f>IF($KL$8,KS7,"-")</f>
        <v>-</v>
      </c>
      <c r="KO12" s="95" t="str">
        <f>IF($KL$8,KT7,"-")</f>
        <v>-</v>
      </c>
      <c r="KP12" s="95" t="str">
        <f>IF($KL$8,KU7,"-")</f>
        <v>-</v>
      </c>
      <c r="KQ12" s="84"/>
      <c r="KR12" s="84"/>
      <c r="KS12" s="84"/>
      <c r="KT12" s="84"/>
      <c r="KU12" s="84"/>
      <c r="KV12" s="94" t="s">
        <v>183</v>
      </c>
      <c r="KW12" s="95" t="str">
        <f>IF($KW$8,LB7,"-")</f>
        <v>-</v>
      </c>
      <c r="KX12" s="95" t="str">
        <f>IF($KW$8,LC7,"-")</f>
        <v>-</v>
      </c>
      <c r="KY12" s="95" t="str">
        <f>IF($KW$8,LD7,"-")</f>
        <v>-</v>
      </c>
      <c r="KZ12" s="95" t="str">
        <f>IF($KW$8,LE7,"-")</f>
        <v>-</v>
      </c>
      <c r="LA12" s="95" t="str">
        <f>IF($KW$8,LF7,"-")</f>
        <v>-</v>
      </c>
      <c r="LB12" s="84"/>
      <c r="LC12" s="84"/>
      <c r="LD12" s="84"/>
      <c r="LE12" s="84"/>
      <c r="LF12" s="94" t="s">
        <v>180</v>
      </c>
      <c r="LG12" s="95" t="str">
        <f>IF($LG$8,LL7,"-")</f>
        <v>-</v>
      </c>
      <c r="LH12" s="95" t="str">
        <f>IF($LG$8,LM7,"-")</f>
        <v>-</v>
      </c>
      <c r="LI12" s="95" t="str">
        <f>IF($LG$8,LN7,"-")</f>
        <v>-</v>
      </c>
      <c r="LJ12" s="95" t="str">
        <f>IF($LG$8,LO7,"-")</f>
        <v>-</v>
      </c>
      <c r="LK12" s="95" t="str">
        <f>IF($LG$8,LP7,"-")</f>
        <v>-</v>
      </c>
      <c r="LL12" s="84"/>
      <c r="LM12" s="84"/>
      <c r="LN12" s="84"/>
      <c r="LO12" s="84"/>
      <c r="LP12" s="94" t="s">
        <v>181</v>
      </c>
      <c r="LQ12" s="95" t="str">
        <f>IF($LQ$8,LV7,"-")</f>
        <v>-</v>
      </c>
      <c r="LR12" s="95" t="str">
        <f>IF($LQ$8,LW7,"-")</f>
        <v>-</v>
      </c>
      <c r="LS12" s="95" t="str">
        <f>IF($LQ$8,LX7,"-")</f>
        <v>-</v>
      </c>
      <c r="LT12" s="95" t="str">
        <f>IF($LQ$8,LY7,"-")</f>
        <v>-</v>
      </c>
      <c r="LU12" s="95" t="str">
        <f>IF($LQ$8,LZ7,"-")</f>
        <v>-</v>
      </c>
      <c r="LV12" s="84"/>
      <c r="LW12" s="84"/>
      <c r="LX12" s="84"/>
      <c r="LY12" s="84"/>
      <c r="LZ12" s="94" t="s">
        <v>178</v>
      </c>
      <c r="MA12" s="95" t="str">
        <f>IF($MA$8,MF7,"-")</f>
        <v>-</v>
      </c>
      <c r="MB12" s="95" t="str">
        <f>IF($MA$8,MG7,"-")</f>
        <v>-</v>
      </c>
      <c r="MC12" s="95" t="str">
        <f>IF($MA$8,MH7,"-")</f>
        <v>-</v>
      </c>
      <c r="MD12" s="95" t="str">
        <f>IF($MA$8,MI7,"-")</f>
        <v>-</v>
      </c>
      <c r="ME12" s="95" t="str">
        <f>IF($MA$8,MJ7,"-")</f>
        <v>-</v>
      </c>
      <c r="MF12" s="84"/>
      <c r="MG12" s="84"/>
      <c r="MH12" s="84"/>
      <c r="MI12" s="84"/>
      <c r="MJ12" s="94" t="s">
        <v>178</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184</v>
      </c>
      <c r="AY13" s="95">
        <f>$BI$7</f>
        <v>100</v>
      </c>
      <c r="AZ13" s="95">
        <f>$BI$7</f>
        <v>100</v>
      </c>
      <c r="BA13" s="95">
        <f>$BI$7</f>
        <v>100</v>
      </c>
      <c r="BB13" s="95">
        <f>$BI$7</f>
        <v>100</v>
      </c>
      <c r="BC13" s="95">
        <f>$BI$7</f>
        <v>100</v>
      </c>
      <c r="BD13" s="84"/>
      <c r="BE13" s="84"/>
      <c r="BF13" s="84"/>
      <c r="BG13" s="84"/>
      <c r="BH13" s="84"/>
      <c r="BI13" s="94" t="s">
        <v>184</v>
      </c>
      <c r="BJ13" s="95">
        <f>$BT$7</f>
        <v>100</v>
      </c>
      <c r="BK13" s="95">
        <f>$BT$7</f>
        <v>100</v>
      </c>
      <c r="BL13" s="95">
        <f>$BT$7</f>
        <v>100</v>
      </c>
      <c r="BM13" s="95">
        <f>$BT$7</f>
        <v>100</v>
      </c>
      <c r="BN13" s="95">
        <f>$BT$7</f>
        <v>100</v>
      </c>
      <c r="BO13" s="84"/>
      <c r="BP13" s="84"/>
      <c r="BQ13" s="84"/>
      <c r="BR13" s="84"/>
      <c r="BS13" s="84"/>
      <c r="BT13" s="94" t="s">
        <v>184</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185</v>
      </c>
      <c r="C14" s="99"/>
      <c r="D14" s="100"/>
      <c r="E14" s="99"/>
      <c r="F14" s="203" t="s">
        <v>186</v>
      </c>
      <c r="G14" s="203"/>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3" t="s">
        <v>187</v>
      </c>
      <c r="C15" s="193"/>
      <c r="D15" s="100"/>
      <c r="E15" s="97">
        <v>1</v>
      </c>
      <c r="F15" s="193" t="s">
        <v>188</v>
      </c>
      <c r="G15" s="193"/>
      <c r="H15" s="102" t="s">
        <v>189</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190</v>
      </c>
      <c r="AY15" s="103"/>
      <c r="AZ15" s="103"/>
      <c r="BA15" s="103"/>
      <c r="BB15" s="103"/>
      <c r="BC15" s="103"/>
      <c r="BD15" s="100"/>
      <c r="BE15" s="100"/>
      <c r="BF15" s="100"/>
      <c r="BG15" s="100"/>
      <c r="BH15" s="100"/>
      <c r="BI15" s="101" t="s">
        <v>190</v>
      </c>
      <c r="BJ15" s="103"/>
      <c r="BK15" s="103"/>
      <c r="BL15" s="103"/>
      <c r="BM15" s="103"/>
      <c r="BN15" s="103"/>
      <c r="BO15" s="100"/>
      <c r="BP15" s="100"/>
      <c r="BQ15" s="100"/>
      <c r="BR15" s="100"/>
      <c r="BS15" s="100"/>
      <c r="BT15" s="101" t="s">
        <v>190</v>
      </c>
      <c r="BU15" s="103"/>
      <c r="BV15" s="103"/>
      <c r="BW15" s="103"/>
      <c r="BX15" s="103"/>
      <c r="BY15" s="103"/>
      <c r="BZ15" s="100"/>
      <c r="CA15" s="100"/>
      <c r="CB15" s="100"/>
      <c r="CC15" s="100"/>
      <c r="CD15" s="100"/>
      <c r="CE15" s="101" t="s">
        <v>190</v>
      </c>
      <c r="CF15" s="103"/>
      <c r="CG15" s="103"/>
      <c r="CH15" s="103"/>
      <c r="CI15" s="103"/>
      <c r="CJ15" s="103"/>
      <c r="CK15" s="100"/>
      <c r="CL15" s="100"/>
      <c r="CM15" s="100"/>
      <c r="CN15" s="100"/>
      <c r="CO15" s="101" t="s">
        <v>190</v>
      </c>
      <c r="CP15" s="103"/>
      <c r="CQ15" s="103"/>
      <c r="CR15" s="103"/>
      <c r="CS15" s="103"/>
      <c r="CT15" s="103"/>
      <c r="CU15" s="100"/>
      <c r="CV15" s="100"/>
      <c r="CW15" s="100"/>
      <c r="CX15" s="100"/>
      <c r="CY15" s="100"/>
      <c r="CZ15" s="101" t="s">
        <v>190</v>
      </c>
      <c r="DA15" s="103"/>
      <c r="DB15" s="103"/>
      <c r="DC15" s="103"/>
      <c r="DD15" s="103"/>
      <c r="DE15" s="103"/>
      <c r="DF15" s="100"/>
      <c r="DG15" s="100"/>
      <c r="DH15" s="100"/>
      <c r="DI15" s="100"/>
      <c r="DJ15" s="101" t="s">
        <v>190</v>
      </c>
      <c r="DK15" s="103"/>
      <c r="DL15" s="103"/>
      <c r="DM15" s="103"/>
      <c r="DN15" s="103"/>
      <c r="DO15" s="103"/>
      <c r="DP15" s="100"/>
      <c r="DQ15" s="100"/>
      <c r="DR15" s="100"/>
      <c r="DS15" s="100"/>
      <c r="DT15" s="101" t="s">
        <v>190</v>
      </c>
      <c r="DU15" s="103"/>
      <c r="DV15" s="103"/>
      <c r="DW15" s="103"/>
      <c r="DX15" s="103"/>
      <c r="DY15" s="103"/>
      <c r="DZ15" s="100"/>
      <c r="EA15" s="100"/>
      <c r="EB15" s="100"/>
      <c r="EC15" s="100"/>
      <c r="ED15" s="101" t="s">
        <v>190</v>
      </c>
      <c r="EE15" s="103"/>
      <c r="EF15" s="103"/>
      <c r="EG15" s="103"/>
      <c r="EH15" s="103"/>
      <c r="EI15" s="103"/>
      <c r="EJ15" s="100"/>
      <c r="EK15" s="100"/>
      <c r="EL15" s="100"/>
      <c r="EM15" s="100"/>
      <c r="EN15" s="101" t="s">
        <v>190</v>
      </c>
      <c r="EO15" s="103"/>
      <c r="EP15" s="103"/>
      <c r="EQ15" s="103"/>
      <c r="ER15" s="103"/>
      <c r="ES15" s="103"/>
      <c r="ET15" s="100"/>
      <c r="EU15" s="100"/>
      <c r="EV15" s="100"/>
      <c r="EW15" s="100"/>
      <c r="EX15" s="100"/>
      <c r="EY15" s="101" t="s">
        <v>190</v>
      </c>
      <c r="EZ15" s="103"/>
      <c r="FA15" s="103"/>
      <c r="FB15" s="103"/>
      <c r="FC15" s="103"/>
      <c r="FD15" s="103"/>
      <c r="FE15" s="100"/>
      <c r="FF15" s="100"/>
      <c r="FG15" s="100"/>
      <c r="FH15" s="100"/>
      <c r="FI15" s="101" t="s">
        <v>190</v>
      </c>
      <c r="FJ15" s="103"/>
      <c r="FK15" s="103"/>
      <c r="FL15" s="103"/>
      <c r="FM15" s="103"/>
      <c r="FN15" s="103"/>
      <c r="FO15" s="100"/>
      <c r="FP15" s="100"/>
      <c r="FQ15" s="100"/>
      <c r="FR15" s="100"/>
      <c r="FS15" s="101" t="s">
        <v>190</v>
      </c>
      <c r="FT15" s="103"/>
      <c r="FU15" s="103"/>
      <c r="FV15" s="103"/>
      <c r="FW15" s="103"/>
      <c r="FX15" s="103"/>
      <c r="FY15" s="100"/>
      <c r="FZ15" s="100"/>
      <c r="GA15" s="100"/>
      <c r="GB15" s="100"/>
      <c r="GC15" s="101" t="s">
        <v>190</v>
      </c>
      <c r="GD15" s="103"/>
      <c r="GE15" s="103"/>
      <c r="GF15" s="103"/>
      <c r="GG15" s="103"/>
      <c r="GH15" s="103"/>
      <c r="GI15" s="100"/>
      <c r="GJ15" s="100"/>
      <c r="GK15" s="100"/>
      <c r="GL15" s="100"/>
      <c r="GM15" s="101" t="s">
        <v>190</v>
      </c>
      <c r="GN15" s="103"/>
      <c r="GO15" s="103"/>
      <c r="GP15" s="103"/>
      <c r="GQ15" s="103"/>
      <c r="GR15" s="103"/>
      <c r="GS15" s="100"/>
      <c r="GT15" s="100"/>
      <c r="GU15" s="100"/>
      <c r="GV15" s="100"/>
      <c r="GW15" s="100"/>
      <c r="GX15" s="101" t="s">
        <v>190</v>
      </c>
      <c r="GY15" s="103"/>
      <c r="GZ15" s="103"/>
      <c r="HA15" s="103"/>
      <c r="HB15" s="103"/>
      <c r="HC15" s="103"/>
      <c r="HD15" s="100"/>
      <c r="HE15" s="100"/>
      <c r="HF15" s="100"/>
      <c r="HG15" s="100"/>
      <c r="HH15" s="101" t="s">
        <v>190</v>
      </c>
      <c r="HI15" s="103"/>
      <c r="HJ15" s="103"/>
      <c r="HK15" s="103"/>
      <c r="HL15" s="103"/>
      <c r="HM15" s="103"/>
      <c r="HN15" s="100"/>
      <c r="HO15" s="100"/>
      <c r="HP15" s="100"/>
      <c r="HQ15" s="100"/>
      <c r="HR15" s="101" t="s">
        <v>190</v>
      </c>
      <c r="HS15" s="103"/>
      <c r="HT15" s="103"/>
      <c r="HU15" s="103"/>
      <c r="HV15" s="103"/>
      <c r="HW15" s="103"/>
      <c r="HX15" s="100"/>
      <c r="HY15" s="100"/>
      <c r="HZ15" s="100"/>
      <c r="IA15" s="100"/>
      <c r="IB15" s="101" t="s">
        <v>190</v>
      </c>
      <c r="IC15" s="103"/>
      <c r="ID15" s="103"/>
      <c r="IE15" s="103"/>
      <c r="IF15" s="103"/>
      <c r="IG15" s="103"/>
      <c r="IH15" s="100"/>
      <c r="II15" s="100"/>
      <c r="IJ15" s="100"/>
      <c r="IK15" s="100"/>
      <c r="IL15" s="101" t="s">
        <v>190</v>
      </c>
      <c r="IM15" s="103"/>
      <c r="IN15" s="103"/>
      <c r="IO15" s="103"/>
      <c r="IP15" s="103"/>
      <c r="IQ15" s="103"/>
      <c r="IR15" s="100"/>
      <c r="IS15" s="100"/>
      <c r="IT15" s="100"/>
      <c r="IU15" s="100"/>
      <c r="IV15" s="100"/>
      <c r="IW15" s="101" t="s">
        <v>190</v>
      </c>
      <c r="IX15" s="103"/>
      <c r="IY15" s="103"/>
      <c r="IZ15" s="103"/>
      <c r="JA15" s="103"/>
      <c r="JB15" s="103"/>
      <c r="JC15" s="100"/>
      <c r="JD15" s="100"/>
      <c r="JE15" s="100"/>
      <c r="JF15" s="100"/>
      <c r="JG15" s="101" t="s">
        <v>190</v>
      </c>
      <c r="JH15" s="103"/>
      <c r="JI15" s="103"/>
      <c r="JJ15" s="103"/>
      <c r="JK15" s="103"/>
      <c r="JL15" s="103"/>
      <c r="JM15" s="100"/>
      <c r="JN15" s="100"/>
      <c r="JO15" s="100"/>
      <c r="JP15" s="100"/>
      <c r="JQ15" s="101" t="s">
        <v>190</v>
      </c>
      <c r="JR15" s="103"/>
      <c r="JS15" s="103"/>
      <c r="JT15" s="103"/>
      <c r="JU15" s="103"/>
      <c r="JV15" s="103"/>
      <c r="JW15" s="100"/>
      <c r="JX15" s="100"/>
      <c r="JY15" s="100"/>
      <c r="JZ15" s="100"/>
      <c r="KA15" s="101" t="s">
        <v>190</v>
      </c>
      <c r="KB15" s="103"/>
      <c r="KC15" s="103"/>
      <c r="KD15" s="103"/>
      <c r="KE15" s="103"/>
      <c r="KF15" s="103"/>
      <c r="KG15" s="100"/>
      <c r="KH15" s="100"/>
      <c r="KI15" s="100"/>
      <c r="KJ15" s="100"/>
      <c r="KK15" s="101" t="s">
        <v>190</v>
      </c>
      <c r="KL15" s="103"/>
      <c r="KM15" s="103"/>
      <c r="KN15" s="103"/>
      <c r="KO15" s="103"/>
      <c r="KP15" s="103"/>
      <c r="KQ15" s="100"/>
      <c r="KR15" s="100"/>
      <c r="KS15" s="100"/>
      <c r="KT15" s="100"/>
      <c r="KU15" s="100"/>
      <c r="KV15" s="101" t="s">
        <v>190</v>
      </c>
      <c r="KW15" s="103"/>
      <c r="KX15" s="103"/>
      <c r="KY15" s="103"/>
      <c r="KZ15" s="103"/>
      <c r="LA15" s="103"/>
      <c r="LB15" s="100"/>
      <c r="LC15" s="100"/>
      <c r="LD15" s="100"/>
      <c r="LE15" s="100"/>
      <c r="LF15" s="101" t="s">
        <v>190</v>
      </c>
      <c r="LG15" s="103"/>
      <c r="LH15" s="103"/>
      <c r="LI15" s="103"/>
      <c r="LJ15" s="103"/>
      <c r="LK15" s="103"/>
      <c r="LL15" s="100"/>
      <c r="LM15" s="100"/>
      <c r="LN15" s="100"/>
      <c r="LO15" s="100"/>
      <c r="LP15" s="101" t="s">
        <v>190</v>
      </c>
      <c r="LQ15" s="103"/>
      <c r="LR15" s="103"/>
      <c r="LS15" s="103"/>
      <c r="LT15" s="103"/>
      <c r="LU15" s="103"/>
      <c r="LV15" s="100"/>
      <c r="LW15" s="100"/>
      <c r="LX15" s="100"/>
      <c r="LY15" s="100"/>
      <c r="LZ15" s="101" t="s">
        <v>190</v>
      </c>
      <c r="MA15" s="103"/>
      <c r="MB15" s="103"/>
      <c r="MC15" s="103"/>
      <c r="MD15" s="103"/>
      <c r="ME15" s="103"/>
      <c r="MF15" s="100"/>
      <c r="MG15" s="100"/>
      <c r="MH15" s="100"/>
      <c r="MI15" s="100"/>
      <c r="MJ15" s="101" t="s">
        <v>190</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3" t="s">
        <v>191</v>
      </c>
      <c r="C16" s="193"/>
      <c r="D16" s="100"/>
      <c r="E16" s="97">
        <f>E15+1</f>
        <v>2</v>
      </c>
      <c r="F16" s="193" t="s">
        <v>192</v>
      </c>
      <c r="G16" s="193"/>
      <c r="H16" s="102" t="s">
        <v>193</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3" t="s">
        <v>194</v>
      </c>
      <c r="C17" s="193"/>
      <c r="D17" s="100"/>
      <c r="E17" s="97">
        <f t="shared" ref="E17" si="8">E16+1</f>
        <v>3</v>
      </c>
      <c r="F17" s="193" t="s">
        <v>195</v>
      </c>
      <c r="G17" s="193"/>
      <c r="H17" s="102" t="s">
        <v>196</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197</v>
      </c>
      <c r="AY17" s="106">
        <f>IF(AY7="-",NA(),AY7)</f>
        <v>138.30000000000001</v>
      </c>
      <c r="AZ17" s="106">
        <f t="shared" ref="AZ17:BC17" si="9">IF(AZ7="-",NA(),AZ7)</f>
        <v>131.5</v>
      </c>
      <c r="BA17" s="106">
        <f t="shared" si="9"/>
        <v>112.3</v>
      </c>
      <c r="BB17" s="106">
        <f t="shared" si="9"/>
        <v>135</v>
      </c>
      <c r="BC17" s="106">
        <f t="shared" si="9"/>
        <v>135.80000000000001</v>
      </c>
      <c r="BD17" s="100"/>
      <c r="BE17" s="100"/>
      <c r="BF17" s="100"/>
      <c r="BG17" s="100"/>
      <c r="BH17" s="100"/>
      <c r="BI17" s="105" t="s">
        <v>197</v>
      </c>
      <c r="BJ17" s="106">
        <f>IF(BJ7="-",NA(),BJ7)</f>
        <v>142.6</v>
      </c>
      <c r="BK17" s="106">
        <f t="shared" ref="BK17:BN17" si="10">IF(BK7="-",NA(),BK7)</f>
        <v>133.9</v>
      </c>
      <c r="BL17" s="106">
        <f t="shared" si="10"/>
        <v>114.7</v>
      </c>
      <c r="BM17" s="106">
        <f t="shared" si="10"/>
        <v>136.80000000000001</v>
      </c>
      <c r="BN17" s="106">
        <f t="shared" si="10"/>
        <v>137.30000000000001</v>
      </c>
      <c r="BO17" s="100"/>
      <c r="BP17" s="100"/>
      <c r="BQ17" s="100"/>
      <c r="BR17" s="100"/>
      <c r="BS17" s="100"/>
      <c r="BT17" s="105" t="s">
        <v>197</v>
      </c>
      <c r="BU17" s="106">
        <f>IF(BU7="-",NA(),BU7)</f>
        <v>1660.2</v>
      </c>
      <c r="BV17" s="106">
        <f t="shared" ref="BV17:BY17" si="11">IF(BV7="-",NA(),BV7)</f>
        <v>2265</v>
      </c>
      <c r="BW17" s="106">
        <f t="shared" si="11"/>
        <v>2409.9</v>
      </c>
      <c r="BX17" s="106">
        <f t="shared" si="11"/>
        <v>1992.3</v>
      </c>
      <c r="BY17" s="106">
        <f t="shared" si="11"/>
        <v>3390.1</v>
      </c>
      <c r="BZ17" s="100"/>
      <c r="CA17" s="100"/>
      <c r="CB17" s="100"/>
      <c r="CC17" s="100"/>
      <c r="CD17" s="100"/>
      <c r="CE17" s="105" t="s">
        <v>197</v>
      </c>
      <c r="CF17" s="106">
        <f>IF(CF7="-",NA(),CF7)</f>
        <v>5580.6</v>
      </c>
      <c r="CG17" s="106">
        <f t="shared" ref="CG17:CJ17" si="12">IF(CG7="-",NA(),CG7)</f>
        <v>6265.3</v>
      </c>
      <c r="CH17" s="106">
        <f t="shared" si="12"/>
        <v>6929</v>
      </c>
      <c r="CI17" s="106">
        <f t="shared" si="12"/>
        <v>7213.5</v>
      </c>
      <c r="CJ17" s="106">
        <f t="shared" si="12"/>
        <v>7992.1</v>
      </c>
      <c r="CK17" s="100"/>
      <c r="CL17" s="100"/>
      <c r="CM17" s="100"/>
      <c r="CN17" s="100"/>
      <c r="CO17" s="105" t="s">
        <v>197</v>
      </c>
      <c r="CP17" s="107">
        <f>IF(CP7="-",NA(),CP7)</f>
        <v>1685263</v>
      </c>
      <c r="CQ17" s="107">
        <f t="shared" ref="CQ17:CT17" si="13">IF(CQ7="-",NA(),CQ7)</f>
        <v>1548602</v>
      </c>
      <c r="CR17" s="107">
        <f t="shared" si="13"/>
        <v>1084344</v>
      </c>
      <c r="CS17" s="107">
        <f t="shared" si="13"/>
        <v>1811810</v>
      </c>
      <c r="CT17" s="107">
        <f t="shared" si="13"/>
        <v>1838070</v>
      </c>
      <c r="CU17" s="100"/>
      <c r="CV17" s="100"/>
      <c r="CW17" s="100"/>
      <c r="CX17" s="100"/>
      <c r="CY17" s="100"/>
      <c r="CZ17" s="105" t="s">
        <v>197</v>
      </c>
      <c r="DA17" s="106">
        <f>IF(DA7="-",NA(),DA7)</f>
        <v>45.7</v>
      </c>
      <c r="DB17" s="106">
        <f t="shared" ref="DB17:DE17" si="14">IF(DB7="-",NA(),DB7)</f>
        <v>43.6</v>
      </c>
      <c r="DC17" s="106">
        <f t="shared" si="14"/>
        <v>45.9</v>
      </c>
      <c r="DD17" s="106">
        <f t="shared" si="14"/>
        <v>43</v>
      </c>
      <c r="DE17" s="106">
        <f t="shared" si="14"/>
        <v>40.200000000000003</v>
      </c>
      <c r="DF17" s="100"/>
      <c r="DG17" s="100"/>
      <c r="DH17" s="100"/>
      <c r="DI17" s="100"/>
      <c r="DJ17" s="105" t="s">
        <v>197</v>
      </c>
      <c r="DK17" s="106">
        <f>IF(DK7="-",NA(),DK7)</f>
        <v>22.6</v>
      </c>
      <c r="DL17" s="106">
        <f t="shared" ref="DL17:DO17" si="15">IF(DL7="-",NA(),DL7)</f>
        <v>19.399999999999999</v>
      </c>
      <c r="DM17" s="106">
        <f t="shared" si="15"/>
        <v>21.5</v>
      </c>
      <c r="DN17" s="106">
        <f t="shared" si="15"/>
        <v>26.2</v>
      </c>
      <c r="DO17" s="106">
        <f t="shared" si="15"/>
        <v>34.799999999999997</v>
      </c>
      <c r="DP17" s="100"/>
      <c r="DQ17" s="100"/>
      <c r="DR17" s="100"/>
      <c r="DS17" s="100"/>
      <c r="DT17" s="105" t="s">
        <v>197</v>
      </c>
      <c r="DU17" s="106">
        <f>IF(DU7="-",NA(),DU7)</f>
        <v>51.3</v>
      </c>
      <c r="DV17" s="106">
        <f t="shared" ref="DV17:DY17" si="16">IF(DV7="-",NA(),DV7)</f>
        <v>40.799999999999997</v>
      </c>
      <c r="DW17" s="106">
        <f t="shared" si="16"/>
        <v>31</v>
      </c>
      <c r="DX17" s="106">
        <f t="shared" si="16"/>
        <v>19.5</v>
      </c>
      <c r="DY17" s="106">
        <f t="shared" si="16"/>
        <v>13.3</v>
      </c>
      <c r="DZ17" s="100"/>
      <c r="EA17" s="100"/>
      <c r="EB17" s="100"/>
      <c r="EC17" s="100"/>
      <c r="ED17" s="105" t="s">
        <v>197</v>
      </c>
      <c r="EE17" s="106">
        <f>IF(EE7="-",NA(),EE7)</f>
        <v>65.900000000000006</v>
      </c>
      <c r="EF17" s="106">
        <f t="shared" ref="EF17:EI17" si="17">IF(EF7="-",NA(),EF7)</f>
        <v>66.599999999999994</v>
      </c>
      <c r="EG17" s="106">
        <f t="shared" si="17"/>
        <v>65.099999999999994</v>
      </c>
      <c r="EH17" s="106">
        <f t="shared" si="17"/>
        <v>64.7</v>
      </c>
      <c r="EI17" s="106">
        <f t="shared" si="17"/>
        <v>64.599999999999994</v>
      </c>
      <c r="EJ17" s="100"/>
      <c r="EK17" s="100"/>
      <c r="EL17" s="100"/>
      <c r="EM17" s="100"/>
      <c r="EN17" s="105" t="s">
        <v>197</v>
      </c>
      <c r="EO17" s="106">
        <f>IF(EO7="-",NA(),EO7)</f>
        <v>2.1</v>
      </c>
      <c r="EP17" s="106">
        <f t="shared" ref="EP17:ES17" si="18">IF(EP7="-",NA(),EP7)</f>
        <v>2.1</v>
      </c>
      <c r="EQ17" s="106">
        <f t="shared" si="18"/>
        <v>6.1</v>
      </c>
      <c r="ER17" s="106">
        <f t="shared" si="18"/>
        <v>22</v>
      </c>
      <c r="ES17" s="106">
        <f t="shared" si="18"/>
        <v>19.100000000000001</v>
      </c>
      <c r="ET17" s="100"/>
      <c r="EU17" s="100"/>
      <c r="EV17" s="100"/>
      <c r="EW17" s="100"/>
      <c r="EX17" s="100"/>
      <c r="EY17" s="105" t="s">
        <v>197</v>
      </c>
      <c r="EZ17" s="106">
        <f>IF(EZ7="-",NA(),EZ7)</f>
        <v>45.7</v>
      </c>
      <c r="FA17" s="106">
        <f t="shared" ref="FA17:FD17" si="19">IF(FA7="-",NA(),FA7)</f>
        <v>43.6</v>
      </c>
      <c r="FB17" s="106">
        <f t="shared" si="19"/>
        <v>45.9</v>
      </c>
      <c r="FC17" s="106">
        <f t="shared" si="19"/>
        <v>43</v>
      </c>
      <c r="FD17" s="106">
        <f t="shared" si="19"/>
        <v>40.200000000000003</v>
      </c>
      <c r="FE17" s="100"/>
      <c r="FF17" s="100"/>
      <c r="FG17" s="100"/>
      <c r="FH17" s="100"/>
      <c r="FI17" s="105" t="s">
        <v>197</v>
      </c>
      <c r="FJ17" s="106">
        <f>IF(FJ7="-",NA(),FJ7)</f>
        <v>22.6</v>
      </c>
      <c r="FK17" s="106">
        <f t="shared" ref="FK17:FN17" si="20">IF(FK7="-",NA(),FK7)</f>
        <v>19.399999999999999</v>
      </c>
      <c r="FL17" s="106">
        <f t="shared" si="20"/>
        <v>21.5</v>
      </c>
      <c r="FM17" s="106">
        <f t="shared" si="20"/>
        <v>26.2</v>
      </c>
      <c r="FN17" s="106">
        <f t="shared" si="20"/>
        <v>34.799999999999997</v>
      </c>
      <c r="FO17" s="100"/>
      <c r="FP17" s="100"/>
      <c r="FQ17" s="100"/>
      <c r="FR17" s="100"/>
      <c r="FS17" s="105" t="s">
        <v>197</v>
      </c>
      <c r="FT17" s="106">
        <f>IF(FT7="-",NA(),FT7)</f>
        <v>51.3</v>
      </c>
      <c r="FU17" s="106">
        <f t="shared" ref="FU17:FX17" si="21">IF(FU7="-",NA(),FU7)</f>
        <v>40.799999999999997</v>
      </c>
      <c r="FV17" s="106">
        <f t="shared" si="21"/>
        <v>31</v>
      </c>
      <c r="FW17" s="106">
        <f t="shared" si="21"/>
        <v>19.5</v>
      </c>
      <c r="FX17" s="106">
        <f t="shared" si="21"/>
        <v>13.3</v>
      </c>
      <c r="FY17" s="100"/>
      <c r="FZ17" s="100"/>
      <c r="GA17" s="100"/>
      <c r="GB17" s="100"/>
      <c r="GC17" s="105" t="s">
        <v>197</v>
      </c>
      <c r="GD17" s="106">
        <f>IF(GD7="-",NA(),GD7)</f>
        <v>65.900000000000006</v>
      </c>
      <c r="GE17" s="106">
        <f t="shared" ref="GE17:GH17" si="22">IF(GE7="-",NA(),GE7)</f>
        <v>66.599999999999994</v>
      </c>
      <c r="GF17" s="106">
        <f t="shared" si="22"/>
        <v>65.099999999999994</v>
      </c>
      <c r="GG17" s="106">
        <f t="shared" si="22"/>
        <v>64.7</v>
      </c>
      <c r="GH17" s="106">
        <f t="shared" si="22"/>
        <v>64.599999999999994</v>
      </c>
      <c r="GI17" s="100"/>
      <c r="GJ17" s="100"/>
      <c r="GK17" s="100"/>
      <c r="GL17" s="100"/>
      <c r="GM17" s="105" t="s">
        <v>197</v>
      </c>
      <c r="GN17" s="106">
        <f>IF(GN7="-",NA(),GN7)</f>
        <v>2.1</v>
      </c>
      <c r="GO17" s="106">
        <f t="shared" ref="GO17:GR17" si="23">IF(GO7="-",NA(),GO7)</f>
        <v>2.1</v>
      </c>
      <c r="GP17" s="106">
        <f t="shared" si="23"/>
        <v>6.1</v>
      </c>
      <c r="GQ17" s="106">
        <f t="shared" si="23"/>
        <v>22</v>
      </c>
      <c r="GR17" s="106">
        <f t="shared" si="23"/>
        <v>19.100000000000001</v>
      </c>
      <c r="GS17" s="100"/>
      <c r="GT17" s="100"/>
      <c r="GU17" s="100"/>
      <c r="GV17" s="100"/>
      <c r="GW17" s="100"/>
      <c r="GX17" s="105" t="s">
        <v>197</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197</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197</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197</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197</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197</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197</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197</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197</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197</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197</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197</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197</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197</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197</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3" t="s">
        <v>198</v>
      </c>
      <c r="C18" s="193"/>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199</v>
      </c>
      <c r="AY18" s="106">
        <f>IF(BD7="-",NA(),BD7)</f>
        <v>129.69999999999999</v>
      </c>
      <c r="AZ18" s="106">
        <f t="shared" ref="AZ18:BC18" si="39">IF(BE7="-",NA(),BE7)</f>
        <v>135.9</v>
      </c>
      <c r="BA18" s="106">
        <f t="shared" si="39"/>
        <v>130.5</v>
      </c>
      <c r="BB18" s="106">
        <f t="shared" si="39"/>
        <v>129.9</v>
      </c>
      <c r="BC18" s="106">
        <f t="shared" si="39"/>
        <v>130.19999999999999</v>
      </c>
      <c r="BD18" s="100"/>
      <c r="BE18" s="100"/>
      <c r="BF18" s="100"/>
      <c r="BG18" s="100"/>
      <c r="BH18" s="100"/>
      <c r="BI18" s="105" t="s">
        <v>199</v>
      </c>
      <c r="BJ18" s="106">
        <f>IF(BO7="-",NA(),BO7)</f>
        <v>130.4</v>
      </c>
      <c r="BK18" s="106">
        <f t="shared" ref="BK18:BN18" si="40">IF(BP7="-",NA(),BP7)</f>
        <v>136.30000000000001</v>
      </c>
      <c r="BL18" s="106">
        <f t="shared" si="40"/>
        <v>130.69999999999999</v>
      </c>
      <c r="BM18" s="106">
        <f t="shared" si="40"/>
        <v>128.9</v>
      </c>
      <c r="BN18" s="106">
        <f t="shared" si="40"/>
        <v>129.30000000000001</v>
      </c>
      <c r="BO18" s="100"/>
      <c r="BP18" s="100"/>
      <c r="BQ18" s="100"/>
      <c r="BR18" s="100"/>
      <c r="BS18" s="100"/>
      <c r="BT18" s="105" t="s">
        <v>199</v>
      </c>
      <c r="BU18" s="106">
        <f>IF(BZ7="-",NA(),BZ7)</f>
        <v>716.7</v>
      </c>
      <c r="BV18" s="106">
        <f t="shared" ref="BV18:BY18" si="41">IF(CA7="-",NA(),CA7)</f>
        <v>688</v>
      </c>
      <c r="BW18" s="106">
        <f t="shared" si="41"/>
        <v>707.7</v>
      </c>
      <c r="BX18" s="106">
        <f t="shared" si="41"/>
        <v>749.1</v>
      </c>
      <c r="BY18" s="106">
        <f t="shared" si="41"/>
        <v>763.6</v>
      </c>
      <c r="BZ18" s="100"/>
      <c r="CA18" s="100"/>
      <c r="CB18" s="100"/>
      <c r="CC18" s="100"/>
      <c r="CD18" s="100"/>
      <c r="CE18" s="105" t="s">
        <v>199</v>
      </c>
      <c r="CF18" s="106">
        <f>IF(CK7="-",NA(),CK7)</f>
        <v>8014.2</v>
      </c>
      <c r="CG18" s="106">
        <f t="shared" ref="CG18:CJ18" si="42">IF(CL7="-",NA(),CL7)</f>
        <v>8260</v>
      </c>
      <c r="CH18" s="106">
        <f t="shared" si="42"/>
        <v>8600.1</v>
      </c>
      <c r="CI18" s="106">
        <f t="shared" si="42"/>
        <v>9078.5</v>
      </c>
      <c r="CJ18" s="106">
        <f t="shared" si="42"/>
        <v>9106</v>
      </c>
      <c r="CK18" s="100"/>
      <c r="CL18" s="100"/>
      <c r="CM18" s="100"/>
      <c r="CN18" s="100"/>
      <c r="CO18" s="105" t="s">
        <v>199</v>
      </c>
      <c r="CP18" s="107">
        <f>IF(CU7="-",NA(),CU7)</f>
        <v>1494682</v>
      </c>
      <c r="CQ18" s="107">
        <f t="shared" ref="CQ18:CT18" si="43">IF(CV7="-",NA(),CV7)</f>
        <v>1543942</v>
      </c>
      <c r="CR18" s="107">
        <f t="shared" si="43"/>
        <v>1467681</v>
      </c>
      <c r="CS18" s="107">
        <f t="shared" si="43"/>
        <v>1533303</v>
      </c>
      <c r="CT18" s="107">
        <f t="shared" si="43"/>
        <v>1359753</v>
      </c>
      <c r="CU18" s="100"/>
      <c r="CV18" s="100"/>
      <c r="CW18" s="100"/>
      <c r="CX18" s="100"/>
      <c r="CY18" s="100"/>
      <c r="CZ18" s="105" t="s">
        <v>199</v>
      </c>
      <c r="DA18" s="106">
        <f>IF(DF7="-",NA(),DF7)</f>
        <v>37.700000000000003</v>
      </c>
      <c r="DB18" s="106">
        <f t="shared" ref="DB18:DE18" si="44">IF(DG7="-",NA(),DG7)</f>
        <v>36.200000000000003</v>
      </c>
      <c r="DC18" s="106">
        <f t="shared" si="44"/>
        <v>36.5</v>
      </c>
      <c r="DD18" s="106">
        <f t="shared" si="44"/>
        <v>35.299999999999997</v>
      </c>
      <c r="DE18" s="106">
        <f t="shared" si="44"/>
        <v>35</v>
      </c>
      <c r="DF18" s="100"/>
      <c r="DG18" s="100"/>
      <c r="DH18" s="100"/>
      <c r="DI18" s="100"/>
      <c r="DJ18" s="105" t="s">
        <v>199</v>
      </c>
      <c r="DK18" s="106">
        <f>IF(DP7="-",NA(),DP7)</f>
        <v>20</v>
      </c>
      <c r="DL18" s="106">
        <f t="shared" ref="DL18:DO18" si="45">IF(DQ7="-",NA(),DQ7)</f>
        <v>18.2</v>
      </c>
      <c r="DM18" s="106">
        <f t="shared" si="45"/>
        <v>20.9</v>
      </c>
      <c r="DN18" s="106">
        <f t="shared" si="45"/>
        <v>21.1</v>
      </c>
      <c r="DO18" s="106">
        <f t="shared" si="45"/>
        <v>19</v>
      </c>
      <c r="DP18" s="100"/>
      <c r="DQ18" s="100"/>
      <c r="DR18" s="100"/>
      <c r="DS18" s="100"/>
      <c r="DT18" s="105" t="s">
        <v>199</v>
      </c>
      <c r="DU18" s="106">
        <f>IF(DZ7="-",NA(),DZ7)</f>
        <v>109.9</v>
      </c>
      <c r="DV18" s="106">
        <f t="shared" ref="DV18:DY18" si="46">IF(EA7="-",NA(),EA7)</f>
        <v>103.6</v>
      </c>
      <c r="DW18" s="106">
        <f t="shared" si="46"/>
        <v>95.7</v>
      </c>
      <c r="DX18" s="106">
        <f t="shared" si="46"/>
        <v>88.5</v>
      </c>
      <c r="DY18" s="106">
        <f t="shared" si="46"/>
        <v>92.4</v>
      </c>
      <c r="DZ18" s="100"/>
      <c r="EA18" s="100"/>
      <c r="EB18" s="100"/>
      <c r="EC18" s="100"/>
      <c r="ED18" s="105" t="s">
        <v>199</v>
      </c>
      <c r="EE18" s="106">
        <f>IF(EJ7="-",NA(),EJ7)</f>
        <v>59.6</v>
      </c>
      <c r="EF18" s="106">
        <f t="shared" ref="EF18:EI18" si="47">IF(EK7="-",NA(),EK7)</f>
        <v>60.3</v>
      </c>
      <c r="EG18" s="106">
        <f t="shared" si="47"/>
        <v>60.2</v>
      </c>
      <c r="EH18" s="106">
        <f t="shared" si="47"/>
        <v>61.2</v>
      </c>
      <c r="EI18" s="106">
        <f t="shared" si="47"/>
        <v>61.9</v>
      </c>
      <c r="EJ18" s="100"/>
      <c r="EK18" s="100"/>
      <c r="EL18" s="100"/>
      <c r="EM18" s="100"/>
      <c r="EN18" s="105" t="s">
        <v>199</v>
      </c>
      <c r="EO18" s="106">
        <f>IF(ET7="-",NA(),ET7)</f>
        <v>18.7</v>
      </c>
      <c r="EP18" s="106">
        <f t="shared" ref="EP18:ES18" si="48">IF(EU7="-",NA(),EU7)</f>
        <v>20.5</v>
      </c>
      <c r="EQ18" s="106">
        <f t="shared" si="48"/>
        <v>21.4</v>
      </c>
      <c r="ER18" s="106">
        <f t="shared" si="48"/>
        <v>22.6</v>
      </c>
      <c r="ES18" s="106">
        <f t="shared" si="48"/>
        <v>22.2</v>
      </c>
      <c r="ET18" s="100"/>
      <c r="EU18" s="100"/>
      <c r="EV18" s="100"/>
      <c r="EW18" s="100"/>
      <c r="EX18" s="100"/>
      <c r="EY18" s="105" t="s">
        <v>199</v>
      </c>
      <c r="EZ18" s="106">
        <f>IF(OR(NOT($EZ$8),FE7="-"),NA(),FE7)</f>
        <v>39.1</v>
      </c>
      <c r="FA18" s="106">
        <f>IF(OR(NOT($EZ$8),FF7="-"),NA(),FF7)</f>
        <v>37.299999999999997</v>
      </c>
      <c r="FB18" s="106">
        <f>IF(OR(NOT($EZ$8),FG7="-"),NA(),FG7)</f>
        <v>38</v>
      </c>
      <c r="FC18" s="106">
        <f>IF(OR(NOT($EZ$8),FH7="-"),NA(),FH7)</f>
        <v>36.5</v>
      </c>
      <c r="FD18" s="106">
        <f>IF(OR(NOT($EZ$8),FI7="-"),NA(),FI7)</f>
        <v>36.6</v>
      </c>
      <c r="FE18" s="100"/>
      <c r="FF18" s="100"/>
      <c r="FG18" s="100"/>
      <c r="FH18" s="100"/>
      <c r="FI18" s="105" t="s">
        <v>199</v>
      </c>
      <c r="FJ18" s="106">
        <f>IF(OR(NOT($FJ$8),FO7="-"),NA(),FO7)</f>
        <v>21.4</v>
      </c>
      <c r="FK18" s="106">
        <f>IF(OR(NOT($FJ$8),FP7="-"),NA(),FP7)</f>
        <v>19.3</v>
      </c>
      <c r="FL18" s="106">
        <f>IF(OR(NOT($FJ$8),FQ7="-"),NA(),FQ7)</f>
        <v>20.6</v>
      </c>
      <c r="FM18" s="106">
        <f>IF(OR(NOT($FJ$8),FR7="-"),NA(),FR7)</f>
        <v>21.6</v>
      </c>
      <c r="FN18" s="106">
        <f>IF(OR(NOT($FJ$8),FS7="-"),NA(),FS7)</f>
        <v>20</v>
      </c>
      <c r="FO18" s="100"/>
      <c r="FP18" s="100"/>
      <c r="FQ18" s="100"/>
      <c r="FR18" s="100"/>
      <c r="FS18" s="105" t="s">
        <v>199</v>
      </c>
      <c r="FT18" s="106">
        <f>IF(OR(NOT($FT$8),FY7="-"),NA(),FY7)</f>
        <v>89.4</v>
      </c>
      <c r="FU18" s="106">
        <f>IF(OR(NOT($FT$8),FZ7="-"),NA(),FZ7)</f>
        <v>83.3</v>
      </c>
      <c r="FV18" s="106">
        <f>IF(OR(NOT($FT$8),GA7="-"),NA(),GA7)</f>
        <v>73.2</v>
      </c>
      <c r="FW18" s="106">
        <f>IF(OR(NOT($FT$8),GB7="-"),NA(),GB7)</f>
        <v>71.400000000000006</v>
      </c>
      <c r="FX18" s="106">
        <f>IF(OR(NOT($FT$8),GC7="-"),NA(),GC7)</f>
        <v>82</v>
      </c>
      <c r="FY18" s="100"/>
      <c r="FZ18" s="100"/>
      <c r="GA18" s="100"/>
      <c r="GB18" s="100"/>
      <c r="GC18" s="105" t="s">
        <v>199</v>
      </c>
      <c r="GD18" s="106">
        <f>IF(OR(NOT($GD$8),GI7="-"),NA(),GI7)</f>
        <v>61.7</v>
      </c>
      <c r="GE18" s="106">
        <f>IF(OR(NOT($GD$8),GJ7="-"),NA(),GJ7)</f>
        <v>62.1</v>
      </c>
      <c r="GF18" s="106">
        <f>IF(OR(NOT($GD$8),GK7="-"),NA(),GK7)</f>
        <v>62.6</v>
      </c>
      <c r="GG18" s="106">
        <f>IF(OR(NOT($GD$8),GL7="-"),NA(),GL7)</f>
        <v>63.4</v>
      </c>
      <c r="GH18" s="106">
        <f>IF(OR(NOT($GD$8),GM7="-"),NA(),GM7)</f>
        <v>63.8</v>
      </c>
      <c r="GI18" s="100"/>
      <c r="GJ18" s="100"/>
      <c r="GK18" s="100"/>
      <c r="GL18" s="100"/>
      <c r="GM18" s="105" t="s">
        <v>199</v>
      </c>
      <c r="GN18" s="106">
        <f>IF(OR(NOT($GN$8),GS7="-"),NA(),GS7)</f>
        <v>13.3</v>
      </c>
      <c r="GO18" s="106">
        <f>IF(OR(NOT($GN$8),GT7="-"),NA(),GT7)</f>
        <v>14.4</v>
      </c>
      <c r="GP18" s="106">
        <f>IF(OR(NOT($GN$8),GU7="-"),NA(),GU7)</f>
        <v>15.3</v>
      </c>
      <c r="GQ18" s="106">
        <f>IF(OR(NOT($GN$8),GV7="-"),NA(),GV7)</f>
        <v>16.100000000000001</v>
      </c>
      <c r="GR18" s="106">
        <f>IF(OR(NOT($GN$8),GW7="-"),NA(),GW7)</f>
        <v>15.2</v>
      </c>
      <c r="GS18" s="100"/>
      <c r="GT18" s="100"/>
      <c r="GU18" s="100"/>
      <c r="GV18" s="100"/>
      <c r="GW18" s="100"/>
      <c r="GX18" s="105" t="s">
        <v>199</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199</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199</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199</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199</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199</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199</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199</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199</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199</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199</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199</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199</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199</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199</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3" t="s">
        <v>200</v>
      </c>
      <c r="C19" s="193"/>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184</v>
      </c>
      <c r="AY19" s="106">
        <f>$BI$7</f>
        <v>100</v>
      </c>
      <c r="AZ19" s="106">
        <f t="shared" ref="AZ19:BC19" si="49">$BI$7</f>
        <v>100</v>
      </c>
      <c r="BA19" s="106">
        <f t="shared" si="49"/>
        <v>100</v>
      </c>
      <c r="BB19" s="106">
        <f t="shared" si="49"/>
        <v>100</v>
      </c>
      <c r="BC19" s="106">
        <f t="shared" si="49"/>
        <v>100</v>
      </c>
      <c r="BD19" s="100"/>
      <c r="BE19" s="100"/>
      <c r="BF19" s="100"/>
      <c r="BG19" s="100"/>
      <c r="BH19" s="100"/>
      <c r="BI19" s="108" t="s">
        <v>184</v>
      </c>
      <c r="BJ19" s="106">
        <f>$BT$7</f>
        <v>100</v>
      </c>
      <c r="BK19" s="106">
        <f>$BT$7</f>
        <v>100</v>
      </c>
      <c r="BL19" s="106">
        <f>$BT$7</f>
        <v>100</v>
      </c>
      <c r="BM19" s="106">
        <f>$BT$7</f>
        <v>100</v>
      </c>
      <c r="BN19" s="106">
        <f>$BT$7</f>
        <v>100</v>
      </c>
      <c r="BO19" s="100"/>
      <c r="BP19" s="100"/>
      <c r="BQ19" s="100"/>
      <c r="BR19" s="100"/>
      <c r="BS19" s="100"/>
      <c r="BT19" s="108" t="s">
        <v>184</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3" t="s">
        <v>201</v>
      </c>
      <c r="C20" s="193"/>
      <c r="D20" s="100"/>
    </row>
    <row r="21" spans="1:374" x14ac:dyDescent="0.2">
      <c r="A21" s="97">
        <f t="shared" si="7"/>
        <v>7</v>
      </c>
      <c r="B21" s="193" t="s">
        <v>202</v>
      </c>
      <c r="C21" s="193"/>
      <c r="D21" s="100"/>
    </row>
    <row r="22" spans="1:374" x14ac:dyDescent="0.2">
      <c r="A22" s="97">
        <f t="shared" si="7"/>
        <v>8</v>
      </c>
      <c r="B22" s="193" t="s">
        <v>203</v>
      </c>
      <c r="C22" s="193"/>
      <c r="D22" s="100"/>
      <c r="E22" s="194" t="s">
        <v>204</v>
      </c>
      <c r="F22" s="195"/>
      <c r="G22" s="195"/>
      <c r="H22" s="195"/>
      <c r="I22" s="196"/>
    </row>
    <row r="23" spans="1:374" x14ac:dyDescent="0.2">
      <c r="A23" s="97">
        <f t="shared" si="7"/>
        <v>9</v>
      </c>
      <c r="B23" s="193" t="s">
        <v>205</v>
      </c>
      <c r="C23" s="193"/>
      <c r="D23" s="100"/>
      <c r="E23" s="197"/>
      <c r="F23" s="198"/>
      <c r="G23" s="198"/>
      <c r="H23" s="198"/>
      <c r="I23" s="199"/>
    </row>
    <row r="24" spans="1:374" x14ac:dyDescent="0.2">
      <c r="A24" s="97">
        <f t="shared" si="7"/>
        <v>10</v>
      </c>
      <c r="B24" s="193" t="s">
        <v>206</v>
      </c>
      <c r="C24" s="193"/>
      <c r="D24" s="100"/>
      <c r="E24" s="197"/>
      <c r="F24" s="198"/>
      <c r="G24" s="198"/>
      <c r="H24" s="198"/>
      <c r="I24" s="199"/>
    </row>
    <row r="25" spans="1:374" x14ac:dyDescent="0.2">
      <c r="A25" s="97">
        <f t="shared" si="7"/>
        <v>11</v>
      </c>
      <c r="B25" s="193" t="s">
        <v>207</v>
      </c>
      <c r="C25" s="193"/>
      <c r="D25" s="100"/>
      <c r="E25" s="197"/>
      <c r="F25" s="198"/>
      <c r="G25" s="198"/>
      <c r="H25" s="198"/>
      <c r="I25" s="199"/>
    </row>
    <row r="26" spans="1:374" x14ac:dyDescent="0.2">
      <c r="A26" s="97">
        <f t="shared" si="7"/>
        <v>12</v>
      </c>
      <c r="B26" s="193" t="s">
        <v>208</v>
      </c>
      <c r="C26" s="193"/>
      <c r="D26" s="100"/>
      <c r="E26" s="197"/>
      <c r="F26" s="198"/>
      <c r="G26" s="198"/>
      <c r="H26" s="198"/>
      <c r="I26" s="199"/>
    </row>
    <row r="27" spans="1:374" x14ac:dyDescent="0.2">
      <c r="A27" s="97">
        <f t="shared" si="7"/>
        <v>13</v>
      </c>
      <c r="B27" s="193" t="s">
        <v>209</v>
      </c>
      <c r="C27" s="193"/>
      <c r="D27" s="100"/>
      <c r="E27" s="197"/>
      <c r="F27" s="198"/>
      <c r="G27" s="198"/>
      <c r="H27" s="198"/>
      <c r="I27" s="199"/>
    </row>
    <row r="28" spans="1:374" x14ac:dyDescent="0.2">
      <c r="A28" s="97">
        <f t="shared" si="7"/>
        <v>14</v>
      </c>
      <c r="B28" s="193" t="s">
        <v>210</v>
      </c>
      <c r="C28" s="193"/>
      <c r="D28" s="100"/>
      <c r="E28" s="197"/>
      <c r="F28" s="198"/>
      <c r="G28" s="198"/>
      <c r="H28" s="198"/>
      <c r="I28" s="199"/>
    </row>
    <row r="29" spans="1:374" x14ac:dyDescent="0.2">
      <c r="A29" s="97">
        <f t="shared" si="7"/>
        <v>15</v>
      </c>
      <c r="B29" s="193" t="s">
        <v>211</v>
      </c>
      <c r="C29" s="193"/>
      <c r="D29" s="100"/>
      <c r="E29" s="197"/>
      <c r="F29" s="198"/>
      <c r="G29" s="198"/>
      <c r="H29" s="198"/>
      <c r="I29" s="199"/>
    </row>
    <row r="30" spans="1:374" x14ac:dyDescent="0.2">
      <c r="A30" s="97">
        <f t="shared" si="7"/>
        <v>16</v>
      </c>
      <c r="B30" s="193" t="s">
        <v>212</v>
      </c>
      <c r="C30" s="193"/>
      <c r="D30" s="100"/>
      <c r="E30" s="197"/>
      <c r="F30" s="198"/>
      <c r="G30" s="198"/>
      <c r="H30" s="198"/>
      <c r="I30" s="199"/>
    </row>
    <row r="31" spans="1:374" x14ac:dyDescent="0.2">
      <c r="A31" s="97">
        <f t="shared" si="7"/>
        <v>17</v>
      </c>
      <c r="B31" s="193" t="s">
        <v>213</v>
      </c>
      <c r="C31" s="193"/>
      <c r="D31" s="100"/>
      <c r="E31" s="197"/>
      <c r="F31" s="198"/>
      <c r="G31" s="198"/>
      <c r="H31" s="198"/>
      <c r="I31" s="199"/>
    </row>
    <row r="32" spans="1:374" x14ac:dyDescent="0.2">
      <c r="A32" s="97">
        <f t="shared" si="7"/>
        <v>18</v>
      </c>
      <c r="B32" s="193" t="s">
        <v>214</v>
      </c>
      <c r="C32" s="193"/>
      <c r="D32" s="100"/>
      <c r="E32" s="197"/>
      <c r="F32" s="198"/>
      <c r="G32" s="198"/>
      <c r="H32" s="198"/>
      <c r="I32" s="199"/>
    </row>
    <row r="33" spans="1:9" x14ac:dyDescent="0.2">
      <c r="A33" s="97">
        <f t="shared" si="7"/>
        <v>19</v>
      </c>
      <c r="B33" s="193" t="s">
        <v>215</v>
      </c>
      <c r="C33" s="193"/>
      <c r="D33" s="100"/>
      <c r="E33" s="197"/>
      <c r="F33" s="198"/>
      <c r="G33" s="198"/>
      <c r="H33" s="198"/>
      <c r="I33" s="199"/>
    </row>
    <row r="34" spans="1:9" x14ac:dyDescent="0.2">
      <c r="A34" s="97">
        <f t="shared" si="7"/>
        <v>20</v>
      </c>
      <c r="B34" s="193" t="s">
        <v>216</v>
      </c>
      <c r="C34" s="193"/>
      <c r="D34" s="100"/>
      <c r="E34" s="197"/>
      <c r="F34" s="198"/>
      <c r="G34" s="198"/>
      <c r="H34" s="198"/>
      <c r="I34" s="199"/>
    </row>
    <row r="35" spans="1:9" ht="25.5" customHeight="1" x14ac:dyDescent="0.2">
      <c r="E35" s="200"/>
      <c r="F35" s="201"/>
      <c r="G35" s="201"/>
      <c r="H35" s="201"/>
      <c r="I35" s="202"/>
    </row>
    <row r="36" spans="1:9" x14ac:dyDescent="0.2">
      <c r="A36" t="s">
        <v>217</v>
      </c>
      <c r="B36" t="s">
        <v>218</v>
      </c>
    </row>
    <row r="37" spans="1:9" x14ac:dyDescent="0.2">
      <c r="A37" t="s">
        <v>219</v>
      </c>
      <c r="B37" t="s">
        <v>220</v>
      </c>
    </row>
    <row r="38" spans="1:9" x14ac:dyDescent="0.2">
      <c r="A38" t="s">
        <v>221</v>
      </c>
      <c r="B38" t="s">
        <v>222</v>
      </c>
    </row>
    <row r="39" spans="1:9" x14ac:dyDescent="0.2">
      <c r="A39" t="s">
        <v>223</v>
      </c>
      <c r="B39" t="s">
        <v>224</v>
      </c>
    </row>
    <row r="40" spans="1:9" x14ac:dyDescent="0.2">
      <c r="A40" t="s">
        <v>225</v>
      </c>
      <c r="B40" t="s">
        <v>226</v>
      </c>
    </row>
    <row r="41" spans="1:9" x14ac:dyDescent="0.2">
      <c r="A41" t="s">
        <v>227</v>
      </c>
      <c r="B41" t="s">
        <v>228</v>
      </c>
    </row>
    <row r="42" spans="1:9" x14ac:dyDescent="0.2">
      <c r="A42" t="s">
        <v>229</v>
      </c>
      <c r="B42" t="s">
        <v>230</v>
      </c>
    </row>
    <row r="43" spans="1:9" x14ac:dyDescent="0.2">
      <c r="A43" t="s">
        <v>231</v>
      </c>
      <c r="B43" t="s">
        <v>232</v>
      </c>
    </row>
    <row r="44" spans="1:9" x14ac:dyDescent="0.2">
      <c r="A44" t="s">
        <v>233</v>
      </c>
      <c r="B44" t="s">
        <v>234</v>
      </c>
    </row>
    <row r="45" spans="1:9" x14ac:dyDescent="0.2">
      <c r="A45" t="s">
        <v>235</v>
      </c>
      <c r="B45" t="s">
        <v>236</v>
      </c>
    </row>
    <row r="46" spans="1:9" x14ac:dyDescent="0.2">
      <c r="A46" t="s">
        <v>237</v>
      </c>
      <c r="B46" t="s">
        <v>238</v>
      </c>
    </row>
    <row r="47" spans="1:9" x14ac:dyDescent="0.2">
      <c r="A47" t="s">
        <v>239</v>
      </c>
      <c r="B47" t="s">
        <v>240</v>
      </c>
    </row>
    <row r="48" spans="1:9" x14ac:dyDescent="0.2">
      <c r="A48" t="s">
        <v>241</v>
      </c>
      <c r="B48" t="s">
        <v>242</v>
      </c>
    </row>
    <row r="49" spans="1:2" x14ac:dyDescent="0.2">
      <c r="A49" t="s">
        <v>243</v>
      </c>
      <c r="B49" t="s">
        <v>244</v>
      </c>
    </row>
    <row r="50" spans="1:2" x14ac:dyDescent="0.2">
      <c r="A50" t="s">
        <v>245</v>
      </c>
      <c r="B50" t="s">
        <v>246</v>
      </c>
    </row>
    <row r="51" spans="1:2" x14ac:dyDescent="0.2">
      <c r="A51" t="s">
        <v>247</v>
      </c>
      <c r="B51" t="s">
        <v>248</v>
      </c>
    </row>
    <row r="52" spans="1:2" x14ac:dyDescent="0.2">
      <c r="A52" t="s">
        <v>249</v>
      </c>
      <c r="B52" t="s">
        <v>250</v>
      </c>
    </row>
    <row r="53" spans="1:2" x14ac:dyDescent="0.2">
      <c r="A53" t="s">
        <v>251</v>
      </c>
      <c r="B53" t="s">
        <v>252</v>
      </c>
    </row>
    <row r="54" spans="1:2" x14ac:dyDescent="0.2">
      <c r="A54" t="s">
        <v>253</v>
      </c>
      <c r="B54" t="s">
        <v>254</v>
      </c>
    </row>
    <row r="55" spans="1:2" x14ac:dyDescent="0.2">
      <c r="A55" t="s">
        <v>255</v>
      </c>
      <c r="B55" t="s">
        <v>256</v>
      </c>
    </row>
    <row r="56" spans="1:2" x14ac:dyDescent="0.2">
      <c r="A56" t="s">
        <v>257</v>
      </c>
      <c r="B56" t="s">
        <v>258</v>
      </c>
    </row>
    <row r="57" spans="1:2" x14ac:dyDescent="0.2">
      <c r="A57" t="s">
        <v>259</v>
      </c>
      <c r="B57" t="s">
        <v>260</v>
      </c>
    </row>
    <row r="58" spans="1:2" x14ac:dyDescent="0.2">
      <c r="A58" t="s">
        <v>261</v>
      </c>
      <c r="B58" t="s">
        <v>262</v>
      </c>
    </row>
    <row r="59" spans="1:2" x14ac:dyDescent="0.2">
      <c r="A59" t="s">
        <v>263</v>
      </c>
      <c r="B59" t="s">
        <v>264</v>
      </c>
    </row>
    <row r="60" spans="1:2" x14ac:dyDescent="0.2">
      <c r="A60" t="s">
        <v>265</v>
      </c>
      <c r="B60" t="s">
        <v>266</v>
      </c>
    </row>
    <row r="61" spans="1:2" x14ac:dyDescent="0.2">
      <c r="A61" t="s">
        <v>267</v>
      </c>
      <c r="B61" t="s">
        <v>268</v>
      </c>
    </row>
    <row r="62" spans="1:2" x14ac:dyDescent="0.2">
      <c r="A62" t="s">
        <v>269</v>
      </c>
      <c r="B62" t="s">
        <v>270</v>
      </c>
    </row>
    <row r="63" spans="1:2" x14ac:dyDescent="0.2">
      <c r="A63" t="s">
        <v>271</v>
      </c>
      <c r="B63" t="s">
        <v>272</v>
      </c>
    </row>
    <row r="64" spans="1:2" x14ac:dyDescent="0.2">
      <c r="A64" t="s">
        <v>273</v>
      </c>
      <c r="B64" t="s">
        <v>274</v>
      </c>
    </row>
    <row r="65" spans="1:2" x14ac:dyDescent="0.2">
      <c r="A65" t="s">
        <v>275</v>
      </c>
      <c r="B65" t="s">
        <v>276</v>
      </c>
    </row>
    <row r="66" spans="1:2" x14ac:dyDescent="0.2">
      <c r="A66" t="s">
        <v>277</v>
      </c>
      <c r="B66" t="s">
        <v>278</v>
      </c>
    </row>
    <row r="67" spans="1:2" x14ac:dyDescent="0.2">
      <c r="A67" t="s">
        <v>279</v>
      </c>
      <c r="B67" t="s">
        <v>278</v>
      </c>
    </row>
    <row r="68" spans="1:2" x14ac:dyDescent="0.2">
      <c r="A68" t="s">
        <v>280</v>
      </c>
      <c r="B68" t="s">
        <v>278</v>
      </c>
    </row>
    <row r="69" spans="1:2" x14ac:dyDescent="0.2">
      <c r="A69" t="s">
        <v>281</v>
      </c>
      <c r="B69" t="s">
        <v>278</v>
      </c>
    </row>
    <row r="70" spans="1:2" x14ac:dyDescent="0.2">
      <c r="A70" t="s">
        <v>282</v>
      </c>
      <c r="B70" t="s">
        <v>278</v>
      </c>
    </row>
    <row r="71" spans="1:2" x14ac:dyDescent="0.2">
      <c r="A71" t="s">
        <v>283</v>
      </c>
      <c r="B71" t="s">
        <v>278</v>
      </c>
    </row>
    <row r="72" spans="1:2" x14ac:dyDescent="0.2">
      <c r="A72" t="s">
        <v>284</v>
      </c>
      <c r="B72" t="s">
        <v>278</v>
      </c>
    </row>
    <row r="73" spans="1:2" x14ac:dyDescent="0.2">
      <c r="A73" t="s">
        <v>285</v>
      </c>
      <c r="B73" t="s">
        <v>278</v>
      </c>
    </row>
    <row r="74" spans="1:2" x14ac:dyDescent="0.2">
      <c r="A74" t="s">
        <v>286</v>
      </c>
      <c r="B74" t="s">
        <v>278</v>
      </c>
    </row>
    <row r="75" spans="1:2" x14ac:dyDescent="0.2">
      <c r="A75" t="s">
        <v>287</v>
      </c>
      <c r="B75" t="s">
        <v>278</v>
      </c>
    </row>
    <row r="76" spans="1:2" x14ac:dyDescent="0.2">
      <c r="A76" t="s">
        <v>288</v>
      </c>
      <c r="B76" t="s">
        <v>278</v>
      </c>
    </row>
    <row r="77" spans="1:2" x14ac:dyDescent="0.2">
      <c r="A77" t="s">
        <v>289</v>
      </c>
      <c r="B77" t="s">
        <v>278</v>
      </c>
    </row>
    <row r="78" spans="1:2" x14ac:dyDescent="0.2">
      <c r="A78" t="s">
        <v>290</v>
      </c>
      <c r="B78" t="s">
        <v>278</v>
      </c>
    </row>
    <row r="79" spans="1:2" x14ac:dyDescent="0.2">
      <c r="A79" t="s">
        <v>291</v>
      </c>
      <c r="B79" t="s">
        <v>278</v>
      </c>
    </row>
    <row r="80" spans="1:2" x14ac:dyDescent="0.2">
      <c r="A80" t="s">
        <v>292</v>
      </c>
      <c r="B80" t="s">
        <v>278</v>
      </c>
    </row>
    <row r="81" spans="1:2" x14ac:dyDescent="0.2">
      <c r="A81" t="s">
        <v>293</v>
      </c>
      <c r="B81" t="s">
        <v>278</v>
      </c>
    </row>
    <row r="82" spans="1:2" x14ac:dyDescent="0.2">
      <c r="A82" t="s">
        <v>294</v>
      </c>
      <c r="B82" t="s">
        <v>278</v>
      </c>
    </row>
    <row r="83" spans="1:2" x14ac:dyDescent="0.2">
      <c r="A83" t="s">
        <v>295</v>
      </c>
      <c r="B83" t="s">
        <v>278</v>
      </c>
    </row>
    <row r="84" spans="1:2" x14ac:dyDescent="0.2">
      <c r="A84" t="s">
        <v>296</v>
      </c>
      <c r="B84" t="s">
        <v>278</v>
      </c>
    </row>
    <row r="85" spans="1:2" x14ac:dyDescent="0.2">
      <c r="A85" t="s">
        <v>297</v>
      </c>
      <c r="B85" t="s">
        <v>278</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寺田　悠人(911853)</cp:lastModifiedBy>
  <cp:lastPrinted>2021-01-26T01:44:33Z</cp:lastPrinted>
  <dcterms:created xsi:type="dcterms:W3CDTF">2020-12-15T03:34:35Z</dcterms:created>
  <dcterms:modified xsi:type="dcterms:W3CDTF">2021-02-01T06:02:20Z</dcterms:modified>
  <cp:category/>
</cp:coreProperties>
</file>