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予算第二係\23 公営企業\02その他照会\R2\R030129_経営比較分析表の分析等について（依頼）\経営比較分析表の分析等について（依頼）\回答\02_0企業局\"/>
    </mc:Choice>
  </mc:AlternateContent>
  <workbookProtection workbookAlgorithmName="SHA-512" workbookHashValue="QYe9DL9BaphBzx4wGRIcFGD6PAp5cfVzFEu8Vjo8t/r2mDWeOl21EcCEDvWzPZFrt8gWwMjLdxzNgospOz1kZg==" workbookSaltValue="OP6aMFnu8sqpLtbwtkDQoA==" workbookSpinCount="100000" lockStructure="1"/>
  <bookViews>
    <workbookView xWindow="0" yWindow="0" windowWidth="15360" windowHeight="7635"/>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G10" i="5" l="1"/>
  <c r="AR10" i="5"/>
  <c r="BY10" i="5"/>
  <c r="CJ10" i="5"/>
  <c r="DQ10" i="5"/>
  <c r="EB10" i="5"/>
  <c r="W10" i="5"/>
  <c r="AH10" i="5"/>
  <c r="BO10" i="5"/>
  <c r="BZ10" i="5"/>
  <c r="DG10" i="5"/>
  <c r="DR10" i="5"/>
  <c r="ER33" i="4"/>
  <c r="HT33"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T10" i="5"/>
  <c r="CX10" i="5"/>
  <c r="DH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<sst xmlns="http://schemas.openxmlformats.org/spreadsheetml/2006/main" count="262" uniqueCount="106">
  <si>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</si>
  <si>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</si>
  <si>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</si>
  <si>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</si>
  <si>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</si>
  <si>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</si>
  <si>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</si>
  <si>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</si>
  <si>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</si>
  <si>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</si>
  <si>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</si>
  <si>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</si>
  <si>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</si>
  <si>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</si>
  <si>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</si>
  <si>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</si>
  <si>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</si>
  <si>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</si>
  <si>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</si>
  <si>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</si>
  <si>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</si>
  <si>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</si>
  <si>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</si>
  <si>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</si>
  <si>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</si>
  <si>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</si>
  <si>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</si>
  <si>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</si>
  <si>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</si>
  <si>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</si>
  <si>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</si>
  <si>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</si>
  <si>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</si>
  <si>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</si>
  <si>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</si>
  <si>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</si>
  <si>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</si>
  <si>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</si>
  <si>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</si>
  <si>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</si>
  <si>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</si>
  <si>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</si>
  <si>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</si>
  <si>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</si>
  <si>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</si>
  <si>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</si>
  <si>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</si>
  <si>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</si>
  <si>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</si>
  <si>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</si>
  <si>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</si>
  <si>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</si>
  <si>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</si>
  <si>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</si>
  <si>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</si>
  <si>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</si>
  <si>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</si>
  <si>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</si>
  <si>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</si>
  <si>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</si>
  <si>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</si>
  <si>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</si>
  <si>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</si>
  <si>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</si>
  <si>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</si>
  <si>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</si>
  <si>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</si>
  <si>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</si>
  <si>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</si>
  <si>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</si>
  <si>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</si>
  <si>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</si>
  <si>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</si>
  <si>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</si>
  <si>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</si>
  <si>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</si>
  <si>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</si>
  <si>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</si>
  <si>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</si>
  <si>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</si>
  <si>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</si>
  <si>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</si>
  <si>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</si>
  <si>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</si>
  <si>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</si>
  <si>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</si>
  <si>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</si>
  <si>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060003</t>
  </si>
  <si>
    <t>46</t>
  </si>
  <si>
    <t>02</t>
  </si>
  <si>
    <t>0</t>
  </si>
  <si>
    <t>000</t>
  </si>
  <si>
    <t>山形県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</si>
  <si>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</si>
  <si>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</si>
  <si>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</si>
  <si>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</si>
  <si>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</si>
  <si>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</si>
  <si>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</si>
  <si>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</si>
  <si>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</si>
  <si>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</si>
  <si>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新規企業への給水開始等により、近年の経常収支比率は全国平均を上回って推移しており、累積欠損金も生じていない。
　流動比率は、全国平均を上回っており、短期的な債務に対する支払い能力を有している。
　施設利用率や契約率は、全国平均を下回っており、施設を有効活用できていない状況にあることから、県や市町村等の関係機関と連携しながら需要の拡大に努めていく必要がある。</t>
    <rPh sb="35" eb="37">
      <t>スイイ</t>
    </rPh>
    <rPh sb="68" eb="70">
      <t>ウワマワ</t>
    </rPh>
    <phoneticPr fontId="5"/>
  </si>
  <si>
    <t>　老朽化を示す各指標は全国平均を下回っているが、今後、耐用年数に達し更新時期を迎える管路が増加することが見込まれることから、耐震化等を含め計画的な更新を図っていく必要がある。</t>
    <phoneticPr fontId="5"/>
  </si>
  <si>
    <t>　施設の老朽化対策や耐震化対策を計画的に行い、施設の強靭化を図っていく必要がある。
　また、ユーザーからの給水申し込みが営業収益に直結することから、関係機関と連携しながら更なる需要の拡大に努めていく必要がある。
　こうした課題に対し、平成30年3月に策定した「山形県企業局経営戦略」に基づき中長期的な視野による計画的な事業運営に取り組んでいく。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</si>
</sst>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48.15</c:v>
                </c:pt>
                <c:pt idx="1">
                  <c:v>49.61</c:v>
                </c:pt>
                <c:pt idx="2">
                  <c:v>50.43</c:v>
                </c:pt>
                <c:pt idx="3">
                  <c:v>52.29</c:v>
                </c:pt>
                <c:pt idx="4">
                  <c:v>54.3</c:v>
                </c:pt>
              </c:numCache>
            </c:numRef>
          </c:val>
          <c:extLst xmlns:c16r2="http://schemas.microsoft.com/office/drawing/2015/06/chart">
            <c:ext xmlns:c16="http://schemas.microsoft.com/office/drawing/2014/chart" uri="{C3380CC4-5D6E-409C-BE32-E72D297353CC}">
              <c16:uniqueId val="{00000000-12AE-4316-B31E-2CA9E3E09169}"/>
            </c:ext>
          </c:extLst>
        </c:ser>
        <c:dLbls>
          <c:showLegendKey val="0"/>
          <c:showVal val="0"/>
          <c:showCatName val="0"/>
          <c:showSerName val="0"/>
          <c:showPercent val="0"/>
          <c:showBubbleSize val="0"/>
        </c:dLbls>
        <c:gapWidth val="150"/>
        <c:axId val="607184280"/>
        <c:axId val="60718741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54.49</c:v>
                </c:pt>
                <c:pt idx="1">
                  <c:v>55.39</c:v>
                </c:pt>
                <c:pt idx="2">
                  <c:v>55.25</c:v>
                </c:pt>
                <c:pt idx="3">
                  <c:v>57.11</c:v>
                </c:pt>
                <c:pt idx="4">
                  <c:v>57.57</c:v>
                </c:pt>
              </c:numCache>
            </c:numRef>
          </c:val>
          <c:smooth val="0"/>
          <c:extLst xmlns:c16r2="http://schemas.microsoft.com/office/drawing/2015/06/chart">
            <c:ext xmlns:c16="http://schemas.microsoft.com/office/drawing/2014/chart" uri="{C3380CC4-5D6E-409C-BE32-E72D297353CC}">
              <c16:uniqueId val="{00000001-12AE-4316-B31E-2CA9E3E09169}"/>
            </c:ext>
          </c:extLst>
        </c:ser>
        <c:dLbls>
          <c:showLegendKey val="0"/>
          <c:showVal val="0"/>
          <c:showCatName val="0"/>
          <c:showSerName val="0"/>
          <c:showPercent val="0"/>
          <c:showBubbleSize val="0"/>
        </c:dLbls>
        <c:marker val="1"/>
        <c:smooth val="0"/>
        <c:axId val="607184280"/>
        <c:axId val="607187416"/>
      </c:lineChart>
      <c:catAx>
        <c:axId val="607184280"/>
        <c:scaling>
          <c:orientation val="minMax"/>
        </c:scaling>
        <c:delete val="1"/>
        <c:axPos val="b"/>
        <c:numFmt formatCode="General" sourceLinked="1"/>
        <c:majorTickMark val="none"/>
        <c:minorTickMark val="none"/>
        <c:tickLblPos val="none"/>
        <c:crossAx val="607187416"/>
        <c:crosses val="autoZero"/>
        <c:auto val="1"/>
        <c:lblAlgn val="ctr"/>
        <c:lblOffset val="100"/>
        <c:noMultiLvlLbl val="1"/>
      </c:catAx>
      <c:valAx>
        <c:axId val="6071874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071842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13.75</c:v>
                </c:pt>
                <c:pt idx="1">
                  <c:v>13.53</c:v>
                </c:pt>
                <c:pt idx="2">
                  <c:v>15.43</c:v>
                </c:pt>
                <c:pt idx="3">
                  <c:v>15.82</c:v>
                </c:pt>
                <c:pt idx="4">
                  <c:v>31.39</c:v>
                </c:pt>
              </c:numCache>
            </c:numRef>
          </c:val>
          <c:extLst xmlns:c16r2="http://schemas.microsoft.com/office/drawing/2015/06/chart">
            <c:ext xmlns:c16="http://schemas.microsoft.com/office/drawing/2014/chart" uri="{C3380CC4-5D6E-409C-BE32-E72D297353CC}">
              <c16:uniqueId val="{00000000-F66C-4F9E-BF71-B23D572E713E}"/>
            </c:ext>
          </c:extLst>
        </c:ser>
        <c:dLbls>
          <c:showLegendKey val="0"/>
          <c:showVal val="0"/>
          <c:showCatName val="0"/>
          <c:showSerName val="0"/>
          <c:showPercent val="0"/>
          <c:showBubbleSize val="0"/>
        </c:dLbls>
        <c:gapWidth val="150"/>
        <c:axId val="607187808"/>
        <c:axId val="607185848"/>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42</c:v>
                </c:pt>
                <c:pt idx="1">
                  <c:v>43.33</c:v>
                </c:pt>
                <c:pt idx="2">
                  <c:v>44.05</c:v>
                </c:pt>
                <c:pt idx="3">
                  <c:v>51.87</c:v>
                </c:pt>
                <c:pt idx="4">
                  <c:v>52.33</c:v>
                </c:pt>
              </c:numCache>
            </c:numRef>
          </c:val>
          <c:smooth val="0"/>
          <c:extLst xmlns:c16r2="http://schemas.microsoft.com/office/drawing/2015/06/chart">
            <c:ext xmlns:c16="http://schemas.microsoft.com/office/drawing/2014/chart" uri="{C3380CC4-5D6E-409C-BE32-E72D297353CC}">
              <c16:uniqueId val="{00000001-F66C-4F9E-BF71-B23D572E713E}"/>
            </c:ext>
          </c:extLst>
        </c:ser>
        <c:dLbls>
          <c:showLegendKey val="0"/>
          <c:showVal val="0"/>
          <c:showCatName val="0"/>
          <c:showSerName val="0"/>
          <c:showPercent val="0"/>
          <c:showBubbleSize val="0"/>
        </c:dLbls>
        <c:marker val="1"/>
        <c:smooth val="0"/>
        <c:axId val="607187808"/>
        <c:axId val="607185848"/>
      </c:lineChart>
      <c:catAx>
        <c:axId val="607187808"/>
        <c:scaling>
          <c:orientation val="minMax"/>
        </c:scaling>
        <c:delete val="1"/>
        <c:axPos val="b"/>
        <c:numFmt formatCode="General" sourceLinked="1"/>
        <c:majorTickMark val="none"/>
        <c:minorTickMark val="none"/>
        <c:tickLblPos val="none"/>
        <c:crossAx val="607185848"/>
        <c:crosses val="autoZero"/>
        <c:auto val="1"/>
        <c:lblAlgn val="ctr"/>
        <c:lblOffset val="100"/>
        <c:noMultiLvlLbl val="1"/>
      </c:catAx>
      <c:valAx>
        <c:axId val="6071858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071878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0.46</c:v>
                </c:pt>
                <c:pt idx="2">
                  <c:v>0.08</c:v>
                </c:pt>
                <c:pt idx="3">
                  <c:v>0.19</c:v>
                </c:pt>
                <c:pt idx="4">
                  <c:v>0</c:v>
                </c:pt>
              </c:numCache>
            </c:numRef>
          </c:val>
          <c:extLst xmlns:c16r2="http://schemas.microsoft.com/office/drawing/2015/06/chart">
            <c:ext xmlns:c16="http://schemas.microsoft.com/office/drawing/2014/chart" uri="{C3380CC4-5D6E-409C-BE32-E72D297353CC}">
              <c16:uniqueId val="{00000000-8D66-40F8-9341-8D376F6A55BF}"/>
            </c:ext>
          </c:extLst>
        </c:ser>
        <c:dLbls>
          <c:showLegendKey val="0"/>
          <c:showVal val="0"/>
          <c:showCatName val="0"/>
          <c:showSerName val="0"/>
          <c:showPercent val="0"/>
          <c:showBubbleSize val="0"/>
        </c:dLbls>
        <c:gapWidth val="150"/>
        <c:axId val="607188200"/>
        <c:axId val="607189768"/>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0.48</c:v>
                </c:pt>
                <c:pt idx="1">
                  <c:v>0.52</c:v>
                </c:pt>
                <c:pt idx="2">
                  <c:v>1.3</c:v>
                </c:pt>
                <c:pt idx="3">
                  <c:v>0.28000000000000003</c:v>
                </c:pt>
                <c:pt idx="4">
                  <c:v>0.77</c:v>
                </c:pt>
              </c:numCache>
            </c:numRef>
          </c:val>
          <c:smooth val="0"/>
          <c:extLst xmlns:c16r2="http://schemas.microsoft.com/office/drawing/2015/06/chart">
            <c:ext xmlns:c16="http://schemas.microsoft.com/office/drawing/2014/chart" uri="{C3380CC4-5D6E-409C-BE32-E72D297353CC}">
              <c16:uniqueId val="{00000001-8D66-40F8-9341-8D376F6A55BF}"/>
            </c:ext>
          </c:extLst>
        </c:ser>
        <c:dLbls>
          <c:showLegendKey val="0"/>
          <c:showVal val="0"/>
          <c:showCatName val="0"/>
          <c:showSerName val="0"/>
          <c:showPercent val="0"/>
          <c:showBubbleSize val="0"/>
        </c:dLbls>
        <c:marker val="1"/>
        <c:smooth val="0"/>
        <c:axId val="607188200"/>
        <c:axId val="607189768"/>
      </c:lineChart>
      <c:catAx>
        <c:axId val="607188200"/>
        <c:scaling>
          <c:orientation val="minMax"/>
        </c:scaling>
        <c:delete val="1"/>
        <c:axPos val="b"/>
        <c:numFmt formatCode="General" sourceLinked="1"/>
        <c:majorTickMark val="none"/>
        <c:minorTickMark val="none"/>
        <c:tickLblPos val="none"/>
        <c:crossAx val="607189768"/>
        <c:crosses val="autoZero"/>
        <c:auto val="1"/>
        <c:lblAlgn val="ctr"/>
        <c:lblOffset val="100"/>
        <c:noMultiLvlLbl val="1"/>
      </c:catAx>
      <c:valAx>
        <c:axId val="6071897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071882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314.08</c:v>
                </c:pt>
                <c:pt idx="1">
                  <c:v>439.82</c:v>
                </c:pt>
                <c:pt idx="2">
                  <c:v>345.74</c:v>
                </c:pt>
                <c:pt idx="3">
                  <c:v>412.61</c:v>
                </c:pt>
                <c:pt idx="4">
                  <c:v>794.83</c:v>
                </c:pt>
              </c:numCache>
            </c:numRef>
          </c:val>
          <c:extLst xmlns:c16r2="http://schemas.microsoft.com/office/drawing/2015/06/chart">
            <c:ext xmlns:c16="http://schemas.microsoft.com/office/drawing/2014/chart" uri="{C3380CC4-5D6E-409C-BE32-E72D297353CC}">
              <c16:uniqueId val="{00000000-B6FB-4933-875B-C5540C73082A}"/>
            </c:ext>
          </c:extLst>
        </c:ser>
        <c:dLbls>
          <c:showLegendKey val="0"/>
          <c:showVal val="0"/>
          <c:showCatName val="0"/>
          <c:showSerName val="0"/>
          <c:showPercent val="0"/>
          <c:showBubbleSize val="0"/>
        </c:dLbls>
        <c:gapWidth val="150"/>
        <c:axId val="607188592"/>
        <c:axId val="60718467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605.5</c:v>
                </c:pt>
                <c:pt idx="1">
                  <c:v>551.42999999999995</c:v>
                </c:pt>
                <c:pt idx="2">
                  <c:v>687.99</c:v>
                </c:pt>
                <c:pt idx="3">
                  <c:v>655.75</c:v>
                </c:pt>
                <c:pt idx="4">
                  <c:v>578.19000000000005</c:v>
                </c:pt>
              </c:numCache>
            </c:numRef>
          </c:val>
          <c:smooth val="0"/>
          <c:extLst xmlns:c16r2="http://schemas.microsoft.com/office/drawing/2015/06/chart">
            <c:ext xmlns:c16="http://schemas.microsoft.com/office/drawing/2014/chart" uri="{C3380CC4-5D6E-409C-BE32-E72D297353CC}">
              <c16:uniqueId val="{00000001-B6FB-4933-875B-C5540C73082A}"/>
            </c:ext>
          </c:extLst>
        </c:ser>
        <c:dLbls>
          <c:showLegendKey val="0"/>
          <c:showVal val="0"/>
          <c:showCatName val="0"/>
          <c:showSerName val="0"/>
          <c:showPercent val="0"/>
          <c:showBubbleSize val="0"/>
        </c:dLbls>
        <c:marker val="1"/>
        <c:smooth val="0"/>
        <c:axId val="607188592"/>
        <c:axId val="607184672"/>
      </c:lineChart>
      <c:catAx>
        <c:axId val="607188592"/>
        <c:scaling>
          <c:orientation val="minMax"/>
        </c:scaling>
        <c:delete val="1"/>
        <c:axPos val="b"/>
        <c:numFmt formatCode="General" sourceLinked="1"/>
        <c:majorTickMark val="none"/>
        <c:minorTickMark val="none"/>
        <c:tickLblPos val="none"/>
        <c:crossAx val="607184672"/>
        <c:crosses val="autoZero"/>
        <c:auto val="1"/>
        <c:lblAlgn val="ctr"/>
        <c:lblOffset val="100"/>
        <c:noMultiLvlLbl val="1"/>
      </c:catAx>
      <c:valAx>
        <c:axId val="6071846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071885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2B-42C0-B581-D473B8FF9C6E}"/>
            </c:ext>
          </c:extLst>
        </c:ser>
        <c:dLbls>
          <c:showLegendKey val="0"/>
          <c:showVal val="0"/>
          <c:showCatName val="0"/>
          <c:showSerName val="0"/>
          <c:showPercent val="0"/>
          <c:showBubbleSize val="0"/>
        </c:dLbls>
        <c:gapWidth val="150"/>
        <c:axId val="607188984"/>
        <c:axId val="607189376"/>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222.22</c:v>
                </c:pt>
                <c:pt idx="1">
                  <c:v>216.41</c:v>
                </c:pt>
                <c:pt idx="2">
                  <c:v>208.47</c:v>
                </c:pt>
                <c:pt idx="3">
                  <c:v>193.85</c:v>
                </c:pt>
                <c:pt idx="4">
                  <c:v>204.31</c:v>
                </c:pt>
              </c:numCache>
            </c:numRef>
          </c:val>
          <c:smooth val="0"/>
          <c:extLst xmlns:c16r2="http://schemas.microsoft.com/office/drawing/2015/06/chart">
            <c:ext xmlns:c16="http://schemas.microsoft.com/office/drawing/2014/chart" uri="{C3380CC4-5D6E-409C-BE32-E72D297353CC}">
              <c16:uniqueId val="{00000001-002B-42C0-B581-D473B8FF9C6E}"/>
            </c:ext>
          </c:extLst>
        </c:ser>
        <c:dLbls>
          <c:showLegendKey val="0"/>
          <c:showVal val="0"/>
          <c:showCatName val="0"/>
          <c:showSerName val="0"/>
          <c:showPercent val="0"/>
          <c:showBubbleSize val="0"/>
        </c:dLbls>
        <c:marker val="1"/>
        <c:smooth val="0"/>
        <c:axId val="607188984"/>
        <c:axId val="607189376"/>
      </c:lineChart>
      <c:catAx>
        <c:axId val="607188984"/>
        <c:scaling>
          <c:orientation val="minMax"/>
        </c:scaling>
        <c:delete val="1"/>
        <c:axPos val="b"/>
        <c:numFmt formatCode="General" sourceLinked="1"/>
        <c:majorTickMark val="none"/>
        <c:minorTickMark val="none"/>
        <c:tickLblPos val="none"/>
        <c:crossAx val="607189376"/>
        <c:crosses val="autoZero"/>
        <c:auto val="1"/>
        <c:lblAlgn val="ctr"/>
        <c:lblOffset val="100"/>
        <c:noMultiLvlLbl val="1"/>
      </c:catAx>
      <c:valAx>
        <c:axId val="6071893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071889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108.41</c:v>
                </c:pt>
                <c:pt idx="1">
                  <c:v>108.02</c:v>
                </c:pt>
                <c:pt idx="2">
                  <c:v>127.75</c:v>
                </c:pt>
                <c:pt idx="3">
                  <c:v>128.75</c:v>
                </c:pt>
                <c:pt idx="4">
                  <c:v>134.43</c:v>
                </c:pt>
              </c:numCache>
            </c:numRef>
          </c:val>
          <c:extLst xmlns:c16r2="http://schemas.microsoft.com/office/drawing/2015/06/chart">
            <c:ext xmlns:c16="http://schemas.microsoft.com/office/drawing/2014/chart" uri="{C3380CC4-5D6E-409C-BE32-E72D297353CC}">
              <c16:uniqueId val="{00000000-F077-4227-81ED-6A5F2A50607D}"/>
            </c:ext>
          </c:extLst>
        </c:ser>
        <c:dLbls>
          <c:showLegendKey val="0"/>
          <c:showVal val="0"/>
          <c:showCatName val="0"/>
          <c:showSerName val="0"/>
          <c:showPercent val="0"/>
          <c:showBubbleSize val="0"/>
        </c:dLbls>
        <c:gapWidth val="150"/>
        <c:axId val="607185456"/>
        <c:axId val="417928680"/>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109.19</c:v>
                </c:pt>
                <c:pt idx="1">
                  <c:v>105.24</c:v>
                </c:pt>
                <c:pt idx="2">
                  <c:v>105.71</c:v>
                </c:pt>
                <c:pt idx="3">
                  <c:v>105.06</c:v>
                </c:pt>
                <c:pt idx="4">
                  <c:v>106.98</c:v>
                </c:pt>
              </c:numCache>
            </c:numRef>
          </c:val>
          <c:smooth val="0"/>
          <c:extLst xmlns:c16r2="http://schemas.microsoft.com/office/drawing/2015/06/chart">
            <c:ext xmlns:c16="http://schemas.microsoft.com/office/drawing/2014/chart" uri="{C3380CC4-5D6E-409C-BE32-E72D297353CC}">
              <c16:uniqueId val="{00000001-F077-4227-81ED-6A5F2A50607D}"/>
            </c:ext>
          </c:extLst>
        </c:ser>
        <c:dLbls>
          <c:showLegendKey val="0"/>
          <c:showVal val="0"/>
          <c:showCatName val="0"/>
          <c:showSerName val="0"/>
          <c:showPercent val="0"/>
          <c:showBubbleSize val="0"/>
        </c:dLbls>
        <c:marker val="1"/>
        <c:smooth val="0"/>
        <c:axId val="607185456"/>
        <c:axId val="417928680"/>
      </c:lineChart>
      <c:catAx>
        <c:axId val="607185456"/>
        <c:scaling>
          <c:orientation val="minMax"/>
        </c:scaling>
        <c:delete val="1"/>
        <c:axPos val="b"/>
        <c:numFmt formatCode="General" sourceLinked="1"/>
        <c:majorTickMark val="none"/>
        <c:minorTickMark val="none"/>
        <c:tickLblPos val="none"/>
        <c:crossAx val="417928680"/>
        <c:crosses val="autoZero"/>
        <c:auto val="1"/>
        <c:lblAlgn val="ctr"/>
        <c:lblOffset val="100"/>
        <c:noMultiLvlLbl val="1"/>
      </c:catAx>
      <c:valAx>
        <c:axId val="4179286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071854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27.86</c:v>
                </c:pt>
                <c:pt idx="1">
                  <c:v>27.95</c:v>
                </c:pt>
                <c:pt idx="2">
                  <c:v>23.68</c:v>
                </c:pt>
                <c:pt idx="3">
                  <c:v>23.5</c:v>
                </c:pt>
                <c:pt idx="4">
                  <c:v>22.4</c:v>
                </c:pt>
              </c:numCache>
            </c:numRef>
          </c:val>
          <c:extLst xmlns:c16r2="http://schemas.microsoft.com/office/drawing/2015/06/chart">
            <c:ext xmlns:c16="http://schemas.microsoft.com/office/drawing/2014/chart" uri="{C3380CC4-5D6E-409C-BE32-E72D297353CC}">
              <c16:uniqueId val="{00000000-C181-4A11-A4FA-C00D0F5EC926}"/>
            </c:ext>
          </c:extLst>
        </c:ser>
        <c:dLbls>
          <c:showLegendKey val="0"/>
          <c:showVal val="0"/>
          <c:showCatName val="0"/>
          <c:showSerName val="0"/>
          <c:showPercent val="0"/>
          <c:showBubbleSize val="0"/>
        </c:dLbls>
        <c:gapWidth val="150"/>
        <c:axId val="417922800"/>
        <c:axId val="41792319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25.13</c:v>
                </c:pt>
                <c:pt idx="1">
                  <c:v>26.03</c:v>
                </c:pt>
                <c:pt idx="2">
                  <c:v>25.98</c:v>
                </c:pt>
                <c:pt idx="3">
                  <c:v>26.84</c:v>
                </c:pt>
                <c:pt idx="4">
                  <c:v>26.08</c:v>
                </c:pt>
              </c:numCache>
            </c:numRef>
          </c:val>
          <c:smooth val="0"/>
          <c:extLst xmlns:c16r2="http://schemas.microsoft.com/office/drawing/2015/06/chart">
            <c:ext xmlns:c16="http://schemas.microsoft.com/office/drawing/2014/chart" uri="{C3380CC4-5D6E-409C-BE32-E72D297353CC}">
              <c16:uniqueId val="{00000001-C181-4A11-A4FA-C00D0F5EC926}"/>
            </c:ext>
          </c:extLst>
        </c:ser>
        <c:dLbls>
          <c:showLegendKey val="0"/>
          <c:showVal val="0"/>
          <c:showCatName val="0"/>
          <c:showSerName val="0"/>
          <c:showPercent val="0"/>
          <c:showBubbleSize val="0"/>
        </c:dLbls>
        <c:marker val="1"/>
        <c:smooth val="0"/>
        <c:axId val="417922800"/>
        <c:axId val="417923192"/>
      </c:lineChart>
      <c:catAx>
        <c:axId val="417922800"/>
        <c:scaling>
          <c:orientation val="minMax"/>
        </c:scaling>
        <c:delete val="1"/>
        <c:axPos val="b"/>
        <c:numFmt formatCode="General" sourceLinked="1"/>
        <c:majorTickMark val="none"/>
        <c:minorTickMark val="none"/>
        <c:tickLblPos val="none"/>
        <c:crossAx val="417923192"/>
        <c:crosses val="autoZero"/>
        <c:auto val="1"/>
        <c:lblAlgn val="ctr"/>
        <c:lblOffset val="100"/>
        <c:noMultiLvlLbl val="1"/>
      </c:catAx>
      <c:valAx>
        <c:axId val="4179231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179228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32.35</c:v>
                </c:pt>
                <c:pt idx="1">
                  <c:v>32.340000000000003</c:v>
                </c:pt>
                <c:pt idx="2">
                  <c:v>32.99</c:v>
                </c:pt>
                <c:pt idx="3">
                  <c:v>35.85</c:v>
                </c:pt>
                <c:pt idx="4">
                  <c:v>35.99</c:v>
                </c:pt>
              </c:numCache>
            </c:numRef>
          </c:val>
          <c:extLst xmlns:c16r2="http://schemas.microsoft.com/office/drawing/2015/06/chart">
            <c:ext xmlns:c16="http://schemas.microsoft.com/office/drawing/2014/chart" uri="{C3380CC4-5D6E-409C-BE32-E72D297353CC}">
              <c16:uniqueId val="{00000000-8AFF-49CA-AA7B-6415AD575472}"/>
            </c:ext>
          </c:extLst>
        </c:ser>
        <c:dLbls>
          <c:showLegendKey val="0"/>
          <c:showVal val="0"/>
          <c:showCatName val="0"/>
          <c:showSerName val="0"/>
          <c:showPercent val="0"/>
          <c:showBubbleSize val="0"/>
        </c:dLbls>
        <c:gapWidth val="150"/>
        <c:axId val="417927896"/>
        <c:axId val="417920056"/>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40.97</c:v>
                </c:pt>
                <c:pt idx="1">
                  <c:v>40.69</c:v>
                </c:pt>
                <c:pt idx="2">
                  <c:v>40.67</c:v>
                </c:pt>
                <c:pt idx="3">
                  <c:v>40.89</c:v>
                </c:pt>
                <c:pt idx="4">
                  <c:v>41.59</c:v>
                </c:pt>
              </c:numCache>
            </c:numRef>
          </c:val>
          <c:smooth val="0"/>
          <c:extLst xmlns:c16r2="http://schemas.microsoft.com/office/drawing/2015/06/chart">
            <c:ext xmlns:c16="http://schemas.microsoft.com/office/drawing/2014/chart" uri="{C3380CC4-5D6E-409C-BE32-E72D297353CC}">
              <c16:uniqueId val="{00000001-8AFF-49CA-AA7B-6415AD575472}"/>
            </c:ext>
          </c:extLst>
        </c:ser>
        <c:dLbls>
          <c:showLegendKey val="0"/>
          <c:showVal val="0"/>
          <c:showCatName val="0"/>
          <c:showSerName val="0"/>
          <c:showPercent val="0"/>
          <c:showBubbleSize val="0"/>
        </c:dLbls>
        <c:marker val="1"/>
        <c:smooth val="0"/>
        <c:axId val="417927896"/>
        <c:axId val="417920056"/>
      </c:lineChart>
      <c:catAx>
        <c:axId val="417927896"/>
        <c:scaling>
          <c:orientation val="minMax"/>
        </c:scaling>
        <c:delete val="1"/>
        <c:axPos val="b"/>
        <c:numFmt formatCode="General" sourceLinked="1"/>
        <c:majorTickMark val="none"/>
        <c:minorTickMark val="none"/>
        <c:tickLblPos val="none"/>
        <c:crossAx val="417920056"/>
        <c:crosses val="autoZero"/>
        <c:auto val="1"/>
        <c:lblAlgn val="ctr"/>
        <c:lblOffset val="100"/>
        <c:noMultiLvlLbl val="1"/>
      </c:catAx>
      <c:valAx>
        <c:axId val="4179200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179278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41.6</c:v>
                </c:pt>
                <c:pt idx="1">
                  <c:v>41.97</c:v>
                </c:pt>
                <c:pt idx="2">
                  <c:v>45.11</c:v>
                </c:pt>
                <c:pt idx="3">
                  <c:v>46.79</c:v>
                </c:pt>
                <c:pt idx="4">
                  <c:v>46.27</c:v>
                </c:pt>
              </c:numCache>
            </c:numRef>
          </c:val>
          <c:extLst xmlns:c16r2="http://schemas.microsoft.com/office/drawing/2015/06/chart">
            <c:ext xmlns:c16="http://schemas.microsoft.com/office/drawing/2014/chart" uri="{C3380CC4-5D6E-409C-BE32-E72D297353CC}">
              <c16:uniqueId val="{00000000-7526-4A2E-93FC-DB34EBC98D1E}"/>
            </c:ext>
          </c:extLst>
        </c:ser>
        <c:dLbls>
          <c:showLegendKey val="0"/>
          <c:showVal val="0"/>
          <c:showCatName val="0"/>
          <c:showSerName val="0"/>
          <c:showPercent val="0"/>
          <c:showBubbleSize val="0"/>
        </c:dLbls>
        <c:gapWidth val="150"/>
        <c:axId val="417923584"/>
        <c:axId val="417925936"/>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63.26</c:v>
                </c:pt>
                <c:pt idx="1">
                  <c:v>62.7</c:v>
                </c:pt>
                <c:pt idx="2">
                  <c:v>62.59</c:v>
                </c:pt>
                <c:pt idx="3">
                  <c:v>61.76</c:v>
                </c:pt>
                <c:pt idx="4">
                  <c:v>62.75</c:v>
                </c:pt>
              </c:numCache>
            </c:numRef>
          </c:val>
          <c:smooth val="0"/>
          <c:extLst xmlns:c16r2="http://schemas.microsoft.com/office/drawing/2015/06/chart">
            <c:ext xmlns:c16="http://schemas.microsoft.com/office/drawing/2014/chart" uri="{C3380CC4-5D6E-409C-BE32-E72D297353CC}">
              <c16:uniqueId val="{00000001-7526-4A2E-93FC-DB34EBC98D1E}"/>
            </c:ext>
          </c:extLst>
        </c:ser>
        <c:dLbls>
          <c:showLegendKey val="0"/>
          <c:showVal val="0"/>
          <c:showCatName val="0"/>
          <c:showSerName val="0"/>
          <c:showPercent val="0"/>
          <c:showBubbleSize val="0"/>
        </c:dLbls>
        <c:marker val="1"/>
        <c:smooth val="0"/>
        <c:axId val="417923584"/>
        <c:axId val="417925936"/>
      </c:lineChart>
      <c:catAx>
        <c:axId val="417923584"/>
        <c:scaling>
          <c:orientation val="minMax"/>
        </c:scaling>
        <c:delete val="1"/>
        <c:axPos val="b"/>
        <c:numFmt formatCode="General" sourceLinked="1"/>
        <c:majorTickMark val="none"/>
        <c:minorTickMark val="none"/>
        <c:tickLblPos val="none"/>
        <c:crossAx val="417925936"/>
        <c:crosses val="autoZero"/>
        <c:auto val="1"/>
        <c:lblAlgn val="ctr"/>
        <c:lblOffset val="100"/>
        <c:noMultiLvlLbl val="1"/>
      </c:catAx>
      <c:valAx>
        <c:axId val="4179259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179235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222-48D4-857F-ADAC65E0E5C9}"/>
            </c:ext>
          </c:extLst>
        </c:ser>
        <c:dLbls>
          <c:showLegendKey val="0"/>
          <c:showVal val="0"/>
          <c:showCatName val="0"/>
          <c:showSerName val="0"/>
          <c:showPercent val="0"/>
          <c:showBubbleSize val="0"/>
        </c:dLbls>
        <c:gapWidth val="150"/>
        <c:axId val="417922016"/>
        <c:axId val="41792554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50.52</c:v>
                </c:pt>
                <c:pt idx="1">
                  <c:v>52.25</c:v>
                </c:pt>
                <c:pt idx="2">
                  <c:v>53.3</c:v>
                </c:pt>
                <c:pt idx="3">
                  <c:v>50.25</c:v>
                </c:pt>
                <c:pt idx="4">
                  <c:v>51.91</c:v>
                </c:pt>
              </c:numCache>
            </c:numRef>
          </c:val>
          <c:smooth val="0"/>
          <c:extLst xmlns:c16r2="http://schemas.microsoft.com/office/drawing/2015/06/chart">
            <c:ext xmlns:c16="http://schemas.microsoft.com/office/drawing/2014/chart" uri="{C3380CC4-5D6E-409C-BE32-E72D297353CC}">
              <c16:uniqueId val="{00000001-5222-48D4-857F-ADAC65E0E5C9}"/>
            </c:ext>
          </c:extLst>
        </c:ser>
        <c:dLbls>
          <c:showLegendKey val="0"/>
          <c:showVal val="0"/>
          <c:showCatName val="0"/>
          <c:showSerName val="0"/>
          <c:showPercent val="0"/>
          <c:showBubbleSize val="0"/>
        </c:dLbls>
        <c:marker val="1"/>
        <c:smooth val="0"/>
        <c:axId val="417922016"/>
        <c:axId val="417925544"/>
      </c:lineChart>
      <c:catAx>
        <c:axId val="417922016"/>
        <c:scaling>
          <c:orientation val="minMax"/>
        </c:scaling>
        <c:delete val="1"/>
        <c:axPos val="b"/>
        <c:numFmt formatCode="General" sourceLinked="1"/>
        <c:majorTickMark val="none"/>
        <c:minorTickMark val="none"/>
        <c:tickLblPos val="none"/>
        <c:crossAx val="417925544"/>
        <c:crosses val="autoZero"/>
        <c:auto val="1"/>
        <c:lblAlgn val="ctr"/>
        <c:lblOffset val="100"/>
        <c:noMultiLvlLbl val="1"/>
      </c:catAx>
      <c:valAx>
        <c:axId val="4179255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179220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107.91</c:v>
                </c:pt>
                <c:pt idx="1">
                  <c:v>109.67</c:v>
                </c:pt>
                <c:pt idx="2">
                  <c:v>126.02</c:v>
                </c:pt>
                <c:pt idx="3">
                  <c:v>124.85</c:v>
                </c:pt>
                <c:pt idx="4">
                  <c:v>129.91</c:v>
                </c:pt>
              </c:numCache>
            </c:numRef>
          </c:val>
          <c:extLst xmlns:c16r2="http://schemas.microsoft.com/office/drawing/2015/06/chart">
            <c:ext xmlns:c16="http://schemas.microsoft.com/office/drawing/2014/chart" uri="{C3380CC4-5D6E-409C-BE32-E72D297353CC}">
              <c16:uniqueId val="{00000000-164C-4522-AA1A-58E670E269BF}"/>
            </c:ext>
          </c:extLst>
        </c:ser>
        <c:dLbls>
          <c:showLegendKey val="0"/>
          <c:showVal val="0"/>
          <c:showCatName val="0"/>
          <c:showSerName val="0"/>
          <c:showPercent val="0"/>
          <c:showBubbleSize val="0"/>
        </c:dLbls>
        <c:gapWidth val="150"/>
        <c:axId val="417919664"/>
        <c:axId val="41792240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119.31</c:v>
                </c:pt>
                <c:pt idx="1">
                  <c:v>116.37</c:v>
                </c:pt>
                <c:pt idx="2">
                  <c:v>117.28</c:v>
                </c:pt>
                <c:pt idx="3">
                  <c:v>116.96</c:v>
                </c:pt>
                <c:pt idx="4">
                  <c:v>117.47</c:v>
                </c:pt>
              </c:numCache>
            </c:numRef>
          </c:val>
          <c:smooth val="0"/>
          <c:extLst xmlns:c16r2="http://schemas.microsoft.com/office/drawing/2015/06/chart">
            <c:ext xmlns:c16="http://schemas.microsoft.com/office/drawing/2014/chart" uri="{C3380CC4-5D6E-409C-BE32-E72D297353CC}">
              <c16:uniqueId val="{00000001-164C-4522-AA1A-58E670E269BF}"/>
            </c:ext>
          </c:extLst>
        </c:ser>
        <c:dLbls>
          <c:showLegendKey val="0"/>
          <c:showVal val="0"/>
          <c:showCatName val="0"/>
          <c:showSerName val="0"/>
          <c:showPercent val="0"/>
          <c:showBubbleSize val="0"/>
        </c:dLbls>
        <c:marker val="1"/>
        <c:smooth val="0"/>
        <c:axId val="417919664"/>
        <c:axId val="417922408"/>
      </c:lineChart>
      <c:catAx>
        <c:axId val="417919664"/>
        <c:scaling>
          <c:orientation val="minMax"/>
        </c:scaling>
        <c:delete val="1"/>
        <c:axPos val="b"/>
        <c:numFmt formatCode="General" sourceLinked="1"/>
        <c:majorTickMark val="none"/>
        <c:minorTickMark val="none"/>
        <c:tickLblPos val="none"/>
        <c:crossAx val="417922408"/>
        <c:crosses val="autoZero"/>
        <c:auto val="1"/>
        <c:lblAlgn val="ctr"/>
        <c:lblOffset val="100"/>
        <c:noMultiLvlLbl val="1"/>
      </c:catAx>
      <c:valAx>
        <c:axId val="4179224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179196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N1" zoomScale="75" zoomScaleNormal="75"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山形県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92500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中規模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3</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33289</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87.2</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60</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42797</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103</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107.91</v>
      </c>
      <c r="Y32" s="129"/>
      <c r="Z32" s="129"/>
      <c r="AA32" s="129"/>
      <c r="AB32" s="129"/>
      <c r="AC32" s="129"/>
      <c r="AD32" s="129"/>
      <c r="AE32" s="129"/>
      <c r="AF32" s="129"/>
      <c r="AG32" s="129"/>
      <c r="AH32" s="129"/>
      <c r="AI32" s="129"/>
      <c r="AJ32" s="129"/>
      <c r="AK32" s="129"/>
      <c r="AL32" s="129"/>
      <c r="AM32" s="129"/>
      <c r="AN32" s="129"/>
      <c r="AO32" s="129"/>
      <c r="AP32" s="129"/>
      <c r="AQ32" s="130"/>
      <c r="AR32" s="128">
        <f>データ!U6</f>
        <v>109.67</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126.02</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124.85</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129.91</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314.08</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439.82</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345.74</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412.61</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794.83</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0</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0</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0</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0</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119.31</v>
      </c>
      <c r="Y33" s="129"/>
      <c r="Z33" s="129"/>
      <c r="AA33" s="129"/>
      <c r="AB33" s="129"/>
      <c r="AC33" s="129"/>
      <c r="AD33" s="129"/>
      <c r="AE33" s="129"/>
      <c r="AF33" s="129"/>
      <c r="AG33" s="129"/>
      <c r="AH33" s="129"/>
      <c r="AI33" s="129"/>
      <c r="AJ33" s="129"/>
      <c r="AK33" s="129"/>
      <c r="AL33" s="129"/>
      <c r="AM33" s="129"/>
      <c r="AN33" s="129"/>
      <c r="AO33" s="129"/>
      <c r="AP33" s="129"/>
      <c r="AQ33" s="130"/>
      <c r="AR33" s="128">
        <f>データ!Z6</f>
        <v>116.37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117.28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116.96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117.47</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50.52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52.25</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53.3</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50.25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51.91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605.5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551.42999999999995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687.99</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655.75</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578.19000000000005</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222.22</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216.41</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208.47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193.85</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204.31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104</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108.41</v>
      </c>
      <c r="Y55" s="129"/>
      <c r="Z55" s="129"/>
      <c r="AA55" s="129"/>
      <c r="AB55" s="129"/>
      <c r="AC55" s="129"/>
      <c r="AD55" s="129"/>
      <c r="AE55" s="129"/>
      <c r="AF55" s="129"/>
      <c r="AG55" s="129"/>
      <c r="AH55" s="129"/>
      <c r="AI55" s="129"/>
      <c r="AJ55" s="129"/>
      <c r="AK55" s="129"/>
      <c r="AL55" s="129"/>
      <c r="AM55" s="129"/>
      <c r="AN55" s="129"/>
      <c r="AO55" s="129"/>
      <c r="AP55" s="129"/>
      <c r="AQ55" s="130"/>
      <c r="AR55" s="128">
        <f>データ!BM6</f>
        <v>108.02</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127.75</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128.75</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134.43</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27.86</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27.95</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23.68</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23.5</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22.4</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32.35</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32.340000000000003</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32.99</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35.85</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35.99</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41.6</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41.97</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45.11</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46.79</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46.27</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109.19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105.24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105.71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105.06</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106.98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25.13</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26.03</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25.98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26.84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26.08</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40.97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40.69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40.67</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40.89</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41.59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63.26</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62.7</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62.59</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61.76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62.75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48.15</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49.61</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50.43</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52.29</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54.3</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13.75</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13.53</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15.43</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15.82</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31.39</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0.46</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0.08</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0.19</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54.49</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55.39</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55.25</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57.11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57.57</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42</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43.33</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44.05</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51.87</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52.33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0.48</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0.52</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1.3</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0.28000000000000003</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0.77</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JPTkT0+ZjJpPPKtC8puwSBYBLmozJsTLFU2xG/bT9BeFwiycU+jJiU/UDwOwR5y4J+3FVImNJxhLbI1ABWSkxA==" saltValue="FLdS/KfaqaPIlg+XA+/yHw=="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107.91</v>
      </c>
      <c r="U6" s="52">
        <f>U7</f>
        <v>109.67</v>
      </c>
      <c r="V6" s="52">
        <f>V7</f>
        <v>126.02</v>
      </c>
      <c r="W6" s="52">
        <f>W7</f>
        <v>124.85</v>
      </c>
      <c r="X6" s="52">
        <f t="shared" si="3"/>
        <v>129.91</v>
      </c>
      <c r="Y6" s="52">
        <f t="shared" si="3"/>
        <v>119.31</v>
      </c>
      <c r="Z6" s="52">
        <f t="shared" si="3"/>
        <v>116.37</v>
      </c>
      <c r="AA6" s="52">
        <f t="shared" si="3"/>
        <v>117.28</v>
      </c>
      <c r="AB6" s="52">
        <f t="shared" si="3"/>
        <v>116.96</v>
      </c>
      <c r="AC6" s="52">
        <f t="shared" si="3"/>
        <v>117.47</v>
      </c>
      <c r="AD6" s="50" t="str">
        <f>IF(AD7="-","【-】","【"&amp;SUBSTITUTE(TEXT(AD7,"#,##0.00"),"-","△")&amp;"】")</f>
        <v>【119.03】</v>
      </c>
      <c r="AE6" s="52">
        <f t="shared" si="3"/>
        <v>0</v>
      </c>
      <c r="AF6" s="52">
        <f>AF7</f>
        <v>0</v>
      </c>
      <c r="AG6" s="52">
        <f>AG7</f>
        <v>0</v>
      </c>
      <c r="AH6" s="52">
        <f>AH7</f>
        <v>0</v>
      </c>
      <c r="AI6" s="52">
        <f t="shared" si="3"/>
        <v>0</v>
      </c>
      <c r="AJ6" s="52">
        <f t="shared" si="3"/>
        <v>50.52</v>
      </c>
      <c r="AK6" s="52">
        <f t="shared" si="3"/>
        <v>52.25</v>
      </c>
      <c r="AL6" s="52">
        <f t="shared" si="3"/>
        <v>53.3</v>
      </c>
      <c r="AM6" s="52">
        <f t="shared" si="3"/>
        <v>50.25</v>
      </c>
      <c r="AN6" s="52">
        <f t="shared" si="3"/>
        <v>51.91</v>
      </c>
      <c r="AO6" s="50" t="str">
        <f>IF(AO7="-","【-】","【"&amp;SUBSTITUTE(TEXT(AO7,"#,##0.00"),"-","△")&amp;"】")</f>
        <v>【25.49】</v>
      </c>
      <c r="AP6" s="52">
        <f t="shared" si="3"/>
        <v>314.08</v>
      </c>
      <c r="AQ6" s="52">
        <f>AQ7</f>
        <v>439.82</v>
      </c>
      <c r="AR6" s="52">
        <f>AR7</f>
        <v>345.74</v>
      </c>
      <c r="AS6" s="52">
        <f>AS7</f>
        <v>412.61</v>
      </c>
      <c r="AT6" s="52">
        <f t="shared" si="3"/>
        <v>794.83</v>
      </c>
      <c r="AU6" s="52">
        <f t="shared" si="3"/>
        <v>605.5</v>
      </c>
      <c r="AV6" s="52">
        <f t="shared" si="3"/>
        <v>551.42999999999995</v>
      </c>
      <c r="AW6" s="52">
        <f t="shared" si="3"/>
        <v>687.99</v>
      </c>
      <c r="AX6" s="52">
        <f t="shared" si="3"/>
        <v>655.75</v>
      </c>
      <c r="AY6" s="52">
        <f t="shared" si="3"/>
        <v>578.19000000000005</v>
      </c>
      <c r="AZ6" s="50" t="str">
        <f>IF(AZ7="-","【-】","【"&amp;SUBSTITUTE(TEXT(AZ7,"#,##0.00"),"-","△")&amp;"】")</f>
        <v>【420.52】</v>
      </c>
      <c r="BA6" s="52">
        <f t="shared" si="3"/>
        <v>0</v>
      </c>
      <c r="BB6" s="52">
        <f>BB7</f>
        <v>0</v>
      </c>
      <c r="BC6" s="52">
        <f>BC7</f>
        <v>0</v>
      </c>
      <c r="BD6" s="52">
        <f>BD7</f>
        <v>0</v>
      </c>
      <c r="BE6" s="52">
        <f t="shared" si="3"/>
        <v>0</v>
      </c>
      <c r="BF6" s="52">
        <f t="shared" si="3"/>
        <v>222.22</v>
      </c>
      <c r="BG6" s="52">
        <f t="shared" si="3"/>
        <v>216.41</v>
      </c>
      <c r="BH6" s="52">
        <f t="shared" si="3"/>
        <v>208.47</v>
      </c>
      <c r="BI6" s="52">
        <f t="shared" si="3"/>
        <v>193.85</v>
      </c>
      <c r="BJ6" s="52">
        <f t="shared" si="3"/>
        <v>204.31</v>
      </c>
      <c r="BK6" s="50" t="str">
        <f>IF(BK7="-","【-】","【"&amp;SUBSTITUTE(TEXT(BK7,"#,##0.00"),"-","△")&amp;"】")</f>
        <v>【238.81】</v>
      </c>
      <c r="BL6" s="52">
        <f t="shared" si="3"/>
        <v>108.41</v>
      </c>
      <c r="BM6" s="52">
        <f>BM7</f>
        <v>108.02</v>
      </c>
      <c r="BN6" s="52">
        <f>BN7</f>
        <v>127.75</v>
      </c>
      <c r="BO6" s="52">
        <f>BO7</f>
        <v>128.75</v>
      </c>
      <c r="BP6" s="52">
        <f t="shared" si="3"/>
        <v>134.43</v>
      </c>
      <c r="BQ6" s="52">
        <f t="shared" si="3"/>
        <v>109.19</v>
      </c>
      <c r="BR6" s="52">
        <f t="shared" si="3"/>
        <v>105.24</v>
      </c>
      <c r="BS6" s="52">
        <f t="shared" si="3"/>
        <v>105.71</v>
      </c>
      <c r="BT6" s="52">
        <f t="shared" si="3"/>
        <v>105.06</v>
      </c>
      <c r="BU6" s="52">
        <f t="shared" si="3"/>
        <v>106.98</v>
      </c>
      <c r="BV6" s="50" t="str">
        <f>IF(BV7="-","【-】","【"&amp;SUBSTITUTE(TEXT(BV7,"#,##0.00"),"-","△")&amp;"】")</f>
        <v>【115.00】</v>
      </c>
      <c r="BW6" s="52">
        <f t="shared" si="3"/>
        <v>27.86</v>
      </c>
      <c r="BX6" s="52">
        <f>BX7</f>
        <v>27.95</v>
      </c>
      <c r="BY6" s="52">
        <f>BY7</f>
        <v>23.68</v>
      </c>
      <c r="BZ6" s="52">
        <f>BZ7</f>
        <v>23.5</v>
      </c>
      <c r="CA6" s="52">
        <f t="shared" si="3"/>
        <v>22.4</v>
      </c>
      <c r="CB6" s="52">
        <f t="shared" si="3"/>
        <v>25.13</v>
      </c>
      <c r="CC6" s="52">
        <f t="shared" si="3"/>
        <v>26.03</v>
      </c>
      <c r="CD6" s="52">
        <f t="shared" si="3"/>
        <v>25.98</v>
      </c>
      <c r="CE6" s="52">
        <f t="shared" si="3"/>
        <v>26.84</v>
      </c>
      <c r="CF6" s="52">
        <f t="shared" ref="CF6" si="4">CF7</f>
        <v>26.08</v>
      </c>
      <c r="CG6" s="50" t="str">
        <f>IF(CG7="-","【-】","【"&amp;SUBSTITUTE(TEXT(CG7,"#,##0.00"),"-","△")&amp;"】")</f>
        <v>【18.60】</v>
      </c>
      <c r="CH6" s="52">
        <f t="shared" ref="CH6:CQ6" si="5">CH7</f>
        <v>32.35</v>
      </c>
      <c r="CI6" s="52">
        <f>CI7</f>
        <v>32.340000000000003</v>
      </c>
      <c r="CJ6" s="52">
        <f>CJ7</f>
        <v>32.99</v>
      </c>
      <c r="CK6" s="52">
        <f>CK7</f>
        <v>35.85</v>
      </c>
      <c r="CL6" s="52">
        <f t="shared" si="5"/>
        <v>35.99</v>
      </c>
      <c r="CM6" s="52">
        <f t="shared" si="5"/>
        <v>40.97</v>
      </c>
      <c r="CN6" s="52">
        <f t="shared" si="5"/>
        <v>40.69</v>
      </c>
      <c r="CO6" s="52">
        <f t="shared" si="5"/>
        <v>40.67</v>
      </c>
      <c r="CP6" s="52">
        <f t="shared" si="5"/>
        <v>40.89</v>
      </c>
      <c r="CQ6" s="52">
        <f t="shared" si="5"/>
        <v>41.59</v>
      </c>
      <c r="CR6" s="50" t="str">
        <f>IF(CR7="-","【-】","【"&amp;SUBSTITUTE(TEXT(CR7,"#,##0.00"),"-","△")&amp;"】")</f>
        <v>【55.21】</v>
      </c>
      <c r="CS6" s="52">
        <f t="shared" ref="CS6:DB6" si="6">CS7</f>
        <v>41.6</v>
      </c>
      <c r="CT6" s="52">
        <f>CT7</f>
        <v>41.97</v>
      </c>
      <c r="CU6" s="52">
        <f>CU7</f>
        <v>45.11</v>
      </c>
      <c r="CV6" s="52">
        <f>CV7</f>
        <v>46.79</v>
      </c>
      <c r="CW6" s="52">
        <f t="shared" si="6"/>
        <v>46.27</v>
      </c>
      <c r="CX6" s="52">
        <f t="shared" si="6"/>
        <v>63.26</v>
      </c>
      <c r="CY6" s="52">
        <f t="shared" si="6"/>
        <v>62.7</v>
      </c>
      <c r="CZ6" s="52">
        <f t="shared" si="6"/>
        <v>62.59</v>
      </c>
      <c r="DA6" s="52">
        <f t="shared" si="6"/>
        <v>61.76</v>
      </c>
      <c r="DB6" s="52">
        <f t="shared" si="6"/>
        <v>62.75</v>
      </c>
      <c r="DC6" s="50" t="str">
        <f>IF(DC7="-","【-】","【"&amp;SUBSTITUTE(TEXT(DC7,"#,##0.00"),"-","△")&amp;"】")</f>
        <v>【77.39】</v>
      </c>
      <c r="DD6" s="52">
        <f t="shared" ref="DD6:DM6" si="7">DD7</f>
        <v>48.15</v>
      </c>
      <c r="DE6" s="52">
        <f>DE7</f>
        <v>49.61</v>
      </c>
      <c r="DF6" s="52">
        <f>DF7</f>
        <v>50.43</v>
      </c>
      <c r="DG6" s="52">
        <f>DG7</f>
        <v>52.29</v>
      </c>
      <c r="DH6" s="52">
        <f t="shared" si="7"/>
        <v>54.3</v>
      </c>
      <c r="DI6" s="52">
        <f t="shared" si="7"/>
        <v>54.49</v>
      </c>
      <c r="DJ6" s="52">
        <f t="shared" si="7"/>
        <v>55.39</v>
      </c>
      <c r="DK6" s="52">
        <f t="shared" si="7"/>
        <v>55.25</v>
      </c>
      <c r="DL6" s="52">
        <f t="shared" si="7"/>
        <v>57.11</v>
      </c>
      <c r="DM6" s="52">
        <f t="shared" si="7"/>
        <v>57.57</v>
      </c>
      <c r="DN6" s="50" t="str">
        <f>IF(DN7="-","【-】","【"&amp;SUBSTITUTE(TEXT(DN7,"#,##0.00"),"-","△")&amp;"】")</f>
        <v>【59.23】</v>
      </c>
      <c r="DO6" s="52">
        <f t="shared" ref="DO6:DX6" si="8">DO7</f>
        <v>13.75</v>
      </c>
      <c r="DP6" s="52">
        <f>DP7</f>
        <v>13.53</v>
      </c>
      <c r="DQ6" s="52">
        <f>DQ7</f>
        <v>15.43</v>
      </c>
      <c r="DR6" s="52">
        <f>DR7</f>
        <v>15.82</v>
      </c>
      <c r="DS6" s="52">
        <f t="shared" si="8"/>
        <v>31.39</v>
      </c>
      <c r="DT6" s="52">
        <f t="shared" si="8"/>
        <v>42</v>
      </c>
      <c r="DU6" s="52">
        <f t="shared" si="8"/>
        <v>43.33</v>
      </c>
      <c r="DV6" s="52">
        <f t="shared" si="8"/>
        <v>44.05</v>
      </c>
      <c r="DW6" s="52">
        <f t="shared" si="8"/>
        <v>51.87</v>
      </c>
      <c r="DX6" s="52">
        <f t="shared" si="8"/>
        <v>52.33</v>
      </c>
      <c r="DY6" s="50" t="str">
        <f>IF(DY7="-","【-】","【"&amp;SUBSTITUTE(TEXT(DY7,"#,##0.00"),"-","△")&amp;"】")</f>
        <v>【47.77】</v>
      </c>
      <c r="DZ6" s="52">
        <f t="shared" ref="DZ6:EI6" si="9">DZ7</f>
        <v>0</v>
      </c>
      <c r="EA6" s="52">
        <f>EA7</f>
        <v>0.46</v>
      </c>
      <c r="EB6" s="52">
        <f>EB7</f>
        <v>0.08</v>
      </c>
      <c r="EC6" s="52">
        <f>EC7</f>
        <v>0.19</v>
      </c>
      <c r="ED6" s="52">
        <f t="shared" si="9"/>
        <v>0</v>
      </c>
      <c r="EE6" s="52">
        <f t="shared" si="9"/>
        <v>0.48</v>
      </c>
      <c r="EF6" s="52">
        <f t="shared" si="9"/>
        <v>0.52</v>
      </c>
      <c r="EG6" s="52">
        <f t="shared" si="9"/>
        <v>1.3</v>
      </c>
      <c r="EH6" s="52">
        <f t="shared" si="9"/>
        <v>0.28000000000000003</v>
      </c>
      <c r="EI6" s="52">
        <f t="shared" si="9"/>
        <v>0.77</v>
      </c>
      <c r="EJ6" s="50" t="str">
        <f>IF(EJ7="-","【-】","【"&amp;SUBSTITUTE(TEXT(EJ7,"#,##0.00"),"-","△")&amp;"】")</f>
        <v>【0.34】</v>
      </c>
    </row>
    <row r="7" spans="1:140" s="53" customFormat="1" x14ac:dyDescent="0.15">
      <c r="A7"/>
      <c r="B7" s="54" t="s">
        <v>86</v>
      </c>
      <c r="C7" s="54" t="s">
        <v>87</v>
      </c>
      <c r="D7" s="54" t="s">
        <v>88</v>
      </c>
      <c r="E7" s="54" t="s">
        <v>89</v>
      </c>
      <c r="F7" s="54" t="s">
        <v>90</v>
      </c>
      <c r="G7" s="54" t="s">
        <v>91</v>
      </c>
      <c r="H7" s="54" t="s">
        <v>92</v>
      </c>
      <c r="I7" s="54" t="s">
        <v>93</v>
      </c>
      <c r="J7" s="54" t="s">
        <v>94</v>
      </c>
      <c r="K7" s="55">
        <v>92500</v>
      </c>
      <c r="L7" s="54" t="s">
        <v>95</v>
      </c>
      <c r="M7" s="55">
        <v>3</v>
      </c>
      <c r="N7" s="55">
        <v>33289</v>
      </c>
      <c r="O7" s="56" t="s">
        <v>96</v>
      </c>
      <c r="P7" s="56">
        <v>87.2</v>
      </c>
      <c r="Q7" s="55">
        <v>60</v>
      </c>
      <c r="R7" s="55">
        <v>42797</v>
      </c>
      <c r="S7" s="54" t="s">
        <v>97</v>
      </c>
      <c r="T7" s="57">
        <v>107.91</v>
      </c>
      <c r="U7" s="57">
        <v>109.67</v>
      </c>
      <c r="V7" s="57">
        <v>126.02</v>
      </c>
      <c r="W7" s="57">
        <v>124.85</v>
      </c>
      <c r="X7" s="57">
        <v>129.91</v>
      </c>
      <c r="Y7" s="57">
        <v>119.31</v>
      </c>
      <c r="Z7" s="57">
        <v>116.37</v>
      </c>
      <c r="AA7" s="57">
        <v>117.28</v>
      </c>
      <c r="AB7" s="57">
        <v>116.96</v>
      </c>
      <c r="AC7" s="58">
        <v>117.47</v>
      </c>
      <c r="AD7" s="57">
        <v>119.03</v>
      </c>
      <c r="AE7" s="57">
        <v>0</v>
      </c>
      <c r="AF7" s="57">
        <v>0</v>
      </c>
      <c r="AG7" s="57">
        <v>0</v>
      </c>
      <c r="AH7" s="57">
        <v>0</v>
      </c>
      <c r="AI7" s="57">
        <v>0</v>
      </c>
      <c r="AJ7" s="57">
        <v>50.52</v>
      </c>
      <c r="AK7" s="57">
        <v>52.25</v>
      </c>
      <c r="AL7" s="57">
        <v>53.3</v>
      </c>
      <c r="AM7" s="57">
        <v>50.25</v>
      </c>
      <c r="AN7" s="57">
        <v>51.91</v>
      </c>
      <c r="AO7" s="57">
        <v>25.49</v>
      </c>
      <c r="AP7" s="57">
        <v>314.08</v>
      </c>
      <c r="AQ7" s="57">
        <v>439.82</v>
      </c>
      <c r="AR7" s="57">
        <v>345.74</v>
      </c>
      <c r="AS7" s="57">
        <v>412.61</v>
      </c>
      <c r="AT7" s="57">
        <v>794.83</v>
      </c>
      <c r="AU7" s="57">
        <v>605.5</v>
      </c>
      <c r="AV7" s="57">
        <v>551.42999999999995</v>
      </c>
      <c r="AW7" s="57">
        <v>687.99</v>
      </c>
      <c r="AX7" s="57">
        <v>655.75</v>
      </c>
      <c r="AY7" s="57">
        <v>578.19000000000005</v>
      </c>
      <c r="AZ7" s="57">
        <v>420.52</v>
      </c>
      <c r="BA7" s="57">
        <v>0</v>
      </c>
      <c r="BB7" s="57">
        <v>0</v>
      </c>
      <c r="BC7" s="57">
        <v>0</v>
      </c>
      <c r="BD7" s="57">
        <v>0</v>
      </c>
      <c r="BE7" s="57">
        <v>0</v>
      </c>
      <c r="BF7" s="57">
        <v>222.22</v>
      </c>
      <c r="BG7" s="57">
        <v>216.41</v>
      </c>
      <c r="BH7" s="57">
        <v>208.47</v>
      </c>
      <c r="BI7" s="57">
        <v>193.85</v>
      </c>
      <c r="BJ7" s="57">
        <v>204.31</v>
      </c>
      <c r="BK7" s="57">
        <v>238.81</v>
      </c>
      <c r="BL7" s="57">
        <v>108.41</v>
      </c>
      <c r="BM7" s="57">
        <v>108.02</v>
      </c>
      <c r="BN7" s="57">
        <v>127.75</v>
      </c>
      <c r="BO7" s="57">
        <v>128.75</v>
      </c>
      <c r="BP7" s="57">
        <v>134.43</v>
      </c>
      <c r="BQ7" s="57">
        <v>109.19</v>
      </c>
      <c r="BR7" s="57">
        <v>105.24</v>
      </c>
      <c r="BS7" s="57">
        <v>105.71</v>
      </c>
      <c r="BT7" s="57">
        <v>105.06</v>
      </c>
      <c r="BU7" s="57">
        <v>106.98</v>
      </c>
      <c r="BV7" s="57">
        <v>115</v>
      </c>
      <c r="BW7" s="57">
        <v>27.86</v>
      </c>
      <c r="BX7" s="57">
        <v>27.95</v>
      </c>
      <c r="BY7" s="57">
        <v>23.68</v>
      </c>
      <c r="BZ7" s="57">
        <v>23.5</v>
      </c>
      <c r="CA7" s="57">
        <v>22.4</v>
      </c>
      <c r="CB7" s="57">
        <v>25.13</v>
      </c>
      <c r="CC7" s="57">
        <v>26.03</v>
      </c>
      <c r="CD7" s="57">
        <v>25.98</v>
      </c>
      <c r="CE7" s="57">
        <v>26.84</v>
      </c>
      <c r="CF7" s="57">
        <v>26.08</v>
      </c>
      <c r="CG7" s="57">
        <v>18.600000000000001</v>
      </c>
      <c r="CH7" s="57">
        <v>32.35</v>
      </c>
      <c r="CI7" s="57">
        <v>32.340000000000003</v>
      </c>
      <c r="CJ7" s="57">
        <v>32.99</v>
      </c>
      <c r="CK7" s="57">
        <v>35.85</v>
      </c>
      <c r="CL7" s="57">
        <v>35.99</v>
      </c>
      <c r="CM7" s="57">
        <v>40.97</v>
      </c>
      <c r="CN7" s="57">
        <v>40.69</v>
      </c>
      <c r="CO7" s="57">
        <v>40.67</v>
      </c>
      <c r="CP7" s="57">
        <v>40.89</v>
      </c>
      <c r="CQ7" s="57">
        <v>41.59</v>
      </c>
      <c r="CR7" s="57">
        <v>55.21</v>
      </c>
      <c r="CS7" s="57">
        <v>41.6</v>
      </c>
      <c r="CT7" s="57">
        <v>41.97</v>
      </c>
      <c r="CU7" s="57">
        <v>45.11</v>
      </c>
      <c r="CV7" s="57">
        <v>46.79</v>
      </c>
      <c r="CW7" s="57">
        <v>46.27</v>
      </c>
      <c r="CX7" s="57">
        <v>63.26</v>
      </c>
      <c r="CY7" s="57">
        <v>62.7</v>
      </c>
      <c r="CZ7" s="57">
        <v>62.59</v>
      </c>
      <c r="DA7" s="57">
        <v>61.76</v>
      </c>
      <c r="DB7" s="57">
        <v>62.75</v>
      </c>
      <c r="DC7" s="57">
        <v>77.39</v>
      </c>
      <c r="DD7" s="57">
        <v>48.15</v>
      </c>
      <c r="DE7" s="57">
        <v>49.61</v>
      </c>
      <c r="DF7" s="57">
        <v>50.43</v>
      </c>
      <c r="DG7" s="57">
        <v>52.29</v>
      </c>
      <c r="DH7" s="57">
        <v>54.3</v>
      </c>
      <c r="DI7" s="57">
        <v>54.49</v>
      </c>
      <c r="DJ7" s="57">
        <v>55.39</v>
      </c>
      <c r="DK7" s="57">
        <v>55.25</v>
      </c>
      <c r="DL7" s="57">
        <v>57.11</v>
      </c>
      <c r="DM7" s="57">
        <v>57.57</v>
      </c>
      <c r="DN7" s="57">
        <v>59.23</v>
      </c>
      <c r="DO7" s="57">
        <v>13.75</v>
      </c>
      <c r="DP7" s="57">
        <v>13.53</v>
      </c>
      <c r="DQ7" s="57">
        <v>15.43</v>
      </c>
      <c r="DR7" s="57">
        <v>15.82</v>
      </c>
      <c r="DS7" s="57">
        <v>31.39</v>
      </c>
      <c r="DT7" s="57">
        <v>42</v>
      </c>
      <c r="DU7" s="57">
        <v>43.33</v>
      </c>
      <c r="DV7" s="57">
        <v>44.05</v>
      </c>
      <c r="DW7" s="57">
        <v>51.87</v>
      </c>
      <c r="DX7" s="57">
        <v>52.33</v>
      </c>
      <c r="DY7" s="57">
        <v>47.77</v>
      </c>
      <c r="DZ7" s="57">
        <v>0</v>
      </c>
      <c r="EA7" s="57">
        <v>0.46</v>
      </c>
      <c r="EB7" s="57">
        <v>0.08</v>
      </c>
      <c r="EC7" s="57">
        <v>0.19</v>
      </c>
      <c r="ED7" s="57">
        <v>0</v>
      </c>
      <c r="EE7" s="57">
        <v>0.48</v>
      </c>
      <c r="EF7" s="57">
        <v>0.52</v>
      </c>
      <c r="EG7" s="57">
        <v>1.3</v>
      </c>
      <c r="EH7" s="57">
        <v>0.28000000000000003</v>
      </c>
      <c r="EI7" s="57">
        <v>0.77</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107.91</v>
      </c>
      <c r="V11" s="65">
        <f>IF(U6="-",NA(),U6)</f>
        <v>109.67</v>
      </c>
      <c r="W11" s="65">
        <f>IF(V6="-",NA(),V6)</f>
        <v>126.02</v>
      </c>
      <c r="X11" s="65">
        <f>IF(W6="-",NA(),W6)</f>
        <v>124.85</v>
      </c>
      <c r="Y11" s="65">
        <f>IF(X6="-",NA(),X6)</f>
        <v>129.91</v>
      </c>
      <c r="AE11" s="64" t="s">
        <v>23</v>
      </c>
      <c r="AF11" s="65">
        <f>IF(AE6="-",NA(),AE6)</f>
        <v>0</v>
      </c>
      <c r="AG11" s="65">
        <f>IF(AF6="-",NA(),AF6)</f>
        <v>0</v>
      </c>
      <c r="AH11" s="65">
        <f>IF(AG6="-",NA(),AG6)</f>
        <v>0</v>
      </c>
      <c r="AI11" s="65">
        <f>IF(AH6="-",NA(),AH6)</f>
        <v>0</v>
      </c>
      <c r="AJ11" s="65">
        <f>IF(AI6="-",NA(),AI6)</f>
        <v>0</v>
      </c>
      <c r="AP11" s="64" t="s">
        <v>23</v>
      </c>
      <c r="AQ11" s="65">
        <f>IF(AP6="-",NA(),AP6)</f>
        <v>314.08</v>
      </c>
      <c r="AR11" s="65">
        <f>IF(AQ6="-",NA(),AQ6)</f>
        <v>439.82</v>
      </c>
      <c r="AS11" s="65">
        <f>IF(AR6="-",NA(),AR6)</f>
        <v>345.74</v>
      </c>
      <c r="AT11" s="65">
        <f>IF(AS6="-",NA(),AS6)</f>
        <v>412.61</v>
      </c>
      <c r="AU11" s="65">
        <f>IF(AT6="-",NA(),AT6)</f>
        <v>794.83</v>
      </c>
      <c r="BA11" s="64" t="s">
        <v>23</v>
      </c>
      <c r="BB11" s="65">
        <f>IF(BA6="-",NA(),BA6)</f>
        <v>0</v>
      </c>
      <c r="BC11" s="65">
        <f>IF(BB6="-",NA(),BB6)</f>
        <v>0</v>
      </c>
      <c r="BD11" s="65">
        <f>IF(BC6="-",NA(),BC6)</f>
        <v>0</v>
      </c>
      <c r="BE11" s="65">
        <f>IF(BD6="-",NA(),BD6)</f>
        <v>0</v>
      </c>
      <c r="BF11" s="65">
        <f>IF(BE6="-",NA(),BE6)</f>
        <v>0</v>
      </c>
      <c r="BL11" s="64" t="s">
        <v>23</v>
      </c>
      <c r="BM11" s="65">
        <f>IF(BL6="-",NA(),BL6)</f>
        <v>108.41</v>
      </c>
      <c r="BN11" s="65">
        <f>IF(BM6="-",NA(),BM6)</f>
        <v>108.02</v>
      </c>
      <c r="BO11" s="65">
        <f>IF(BN6="-",NA(),BN6)</f>
        <v>127.75</v>
      </c>
      <c r="BP11" s="65">
        <f>IF(BO6="-",NA(),BO6)</f>
        <v>128.75</v>
      </c>
      <c r="BQ11" s="65">
        <f>IF(BP6="-",NA(),BP6)</f>
        <v>134.43</v>
      </c>
      <c r="BW11" s="64" t="s">
        <v>23</v>
      </c>
      <c r="BX11" s="65">
        <f>IF(BW6="-",NA(),BW6)</f>
        <v>27.86</v>
      </c>
      <c r="BY11" s="65">
        <f>IF(BX6="-",NA(),BX6)</f>
        <v>27.95</v>
      </c>
      <c r="BZ11" s="65">
        <f>IF(BY6="-",NA(),BY6)</f>
        <v>23.68</v>
      </c>
      <c r="CA11" s="65">
        <f>IF(BZ6="-",NA(),BZ6)</f>
        <v>23.5</v>
      </c>
      <c r="CB11" s="65">
        <f>IF(CA6="-",NA(),CA6)</f>
        <v>22.4</v>
      </c>
      <c r="CH11" s="64" t="s">
        <v>23</v>
      </c>
      <c r="CI11" s="65">
        <f>IF(CH6="-",NA(),CH6)</f>
        <v>32.35</v>
      </c>
      <c r="CJ11" s="65">
        <f>IF(CI6="-",NA(),CI6)</f>
        <v>32.340000000000003</v>
      </c>
      <c r="CK11" s="65">
        <f>IF(CJ6="-",NA(),CJ6)</f>
        <v>32.99</v>
      </c>
      <c r="CL11" s="65">
        <f>IF(CK6="-",NA(),CK6)</f>
        <v>35.85</v>
      </c>
      <c r="CM11" s="65">
        <f>IF(CL6="-",NA(),CL6)</f>
        <v>35.99</v>
      </c>
      <c r="CS11" s="64" t="s">
        <v>23</v>
      </c>
      <c r="CT11" s="65">
        <f>IF(CS6="-",NA(),CS6)</f>
        <v>41.6</v>
      </c>
      <c r="CU11" s="65">
        <f>IF(CT6="-",NA(),CT6)</f>
        <v>41.97</v>
      </c>
      <c r="CV11" s="65">
        <f>IF(CU6="-",NA(),CU6)</f>
        <v>45.11</v>
      </c>
      <c r="CW11" s="65">
        <f>IF(CV6="-",NA(),CV6)</f>
        <v>46.79</v>
      </c>
      <c r="CX11" s="65">
        <f>IF(CW6="-",NA(),CW6)</f>
        <v>46.27</v>
      </c>
      <c r="DD11" s="64" t="s">
        <v>23</v>
      </c>
      <c r="DE11" s="65">
        <f>IF(DD6="-",NA(),DD6)</f>
        <v>48.15</v>
      </c>
      <c r="DF11" s="65">
        <f>IF(DE6="-",NA(),DE6)</f>
        <v>49.61</v>
      </c>
      <c r="DG11" s="65">
        <f>IF(DF6="-",NA(),DF6)</f>
        <v>50.43</v>
      </c>
      <c r="DH11" s="65">
        <f>IF(DG6="-",NA(),DG6)</f>
        <v>52.29</v>
      </c>
      <c r="DI11" s="65">
        <f>IF(DH6="-",NA(),DH6)</f>
        <v>54.3</v>
      </c>
      <c r="DO11" s="64" t="s">
        <v>23</v>
      </c>
      <c r="DP11" s="65">
        <f>IF(DO6="-",NA(),DO6)</f>
        <v>13.75</v>
      </c>
      <c r="DQ11" s="65">
        <f>IF(DP6="-",NA(),DP6)</f>
        <v>13.53</v>
      </c>
      <c r="DR11" s="65">
        <f>IF(DQ6="-",NA(),DQ6)</f>
        <v>15.43</v>
      </c>
      <c r="DS11" s="65">
        <f>IF(DR6="-",NA(),DR6)</f>
        <v>15.82</v>
      </c>
      <c r="DT11" s="65">
        <f>IF(DS6="-",NA(),DS6)</f>
        <v>31.39</v>
      </c>
      <c r="DZ11" s="64" t="s">
        <v>23</v>
      </c>
      <c r="EA11" s="65">
        <f>IF(DZ6="-",NA(),DZ6)</f>
        <v>0</v>
      </c>
      <c r="EB11" s="65">
        <f>IF(EA6="-",NA(),EA6)</f>
        <v>0.46</v>
      </c>
      <c r="EC11" s="65">
        <f>IF(EB6="-",NA(),EB6)</f>
        <v>0.08</v>
      </c>
      <c r="ED11" s="65">
        <f>IF(EC6="-",NA(),EC6)</f>
        <v>0.19</v>
      </c>
      <c r="EE11" s="65">
        <f>IF(ED6="-",NA(),ED6)</f>
        <v>0</v>
      </c>
    </row>
    <row r="12" spans="1:140" x14ac:dyDescent="0.15">
      <c r="T12" s="64" t="s">
        <v>24</v>
      </c>
      <c r="U12" s="65">
        <f>IF(Y6="-",NA(),Y6)</f>
        <v>119.31</v>
      </c>
      <c r="V12" s="65">
        <f>IF(Z6="-",NA(),Z6)</f>
        <v>116.37</v>
      </c>
      <c r="W12" s="65">
        <f>IF(AA6="-",NA(),AA6)</f>
        <v>117.28</v>
      </c>
      <c r="X12" s="65">
        <f>IF(AB6="-",NA(),AB6)</f>
        <v>116.96</v>
      </c>
      <c r="Y12" s="65">
        <f>IF(AC6="-",NA(),AC6)</f>
        <v>117.47</v>
      </c>
      <c r="AE12" s="64" t="s">
        <v>24</v>
      </c>
      <c r="AF12" s="65">
        <f>IF(AJ6="-",NA(),AJ6)</f>
        <v>50.52</v>
      </c>
      <c r="AG12" s="65">
        <f t="shared" ref="AG12:AJ12" si="10">IF(AK6="-",NA(),AK6)</f>
        <v>52.25</v>
      </c>
      <c r="AH12" s="65">
        <f t="shared" si="10"/>
        <v>53.3</v>
      </c>
      <c r="AI12" s="65">
        <f t="shared" si="10"/>
        <v>50.25</v>
      </c>
      <c r="AJ12" s="65">
        <f t="shared" si="10"/>
        <v>51.91</v>
      </c>
      <c r="AP12" s="64" t="s">
        <v>24</v>
      </c>
      <c r="AQ12" s="65">
        <f>IF(AU6="-",NA(),AU6)</f>
        <v>605.5</v>
      </c>
      <c r="AR12" s="65">
        <f t="shared" ref="AR12:AU12" si="11">IF(AV6="-",NA(),AV6)</f>
        <v>551.42999999999995</v>
      </c>
      <c r="AS12" s="65">
        <f t="shared" si="11"/>
        <v>687.99</v>
      </c>
      <c r="AT12" s="65">
        <f t="shared" si="11"/>
        <v>655.75</v>
      </c>
      <c r="AU12" s="65">
        <f t="shared" si="11"/>
        <v>578.19000000000005</v>
      </c>
      <c r="BA12" s="64" t="s">
        <v>24</v>
      </c>
      <c r="BB12" s="65">
        <f>IF(BF6="-",NA(),BF6)</f>
        <v>222.22</v>
      </c>
      <c r="BC12" s="65">
        <f t="shared" ref="BC12:BF12" si="12">IF(BG6="-",NA(),BG6)</f>
        <v>216.41</v>
      </c>
      <c r="BD12" s="65">
        <f t="shared" si="12"/>
        <v>208.47</v>
      </c>
      <c r="BE12" s="65">
        <f t="shared" si="12"/>
        <v>193.85</v>
      </c>
      <c r="BF12" s="65">
        <f t="shared" si="12"/>
        <v>204.31</v>
      </c>
      <c r="BL12" s="64" t="s">
        <v>24</v>
      </c>
      <c r="BM12" s="65">
        <f>IF(BQ6="-",NA(),BQ6)</f>
        <v>109.19</v>
      </c>
      <c r="BN12" s="65">
        <f t="shared" ref="BN12:BQ12" si="13">IF(BR6="-",NA(),BR6)</f>
        <v>105.24</v>
      </c>
      <c r="BO12" s="65">
        <f t="shared" si="13"/>
        <v>105.71</v>
      </c>
      <c r="BP12" s="65">
        <f t="shared" si="13"/>
        <v>105.06</v>
      </c>
      <c r="BQ12" s="65">
        <f t="shared" si="13"/>
        <v>106.98</v>
      </c>
      <c r="BW12" s="64" t="s">
        <v>24</v>
      </c>
      <c r="BX12" s="65">
        <f>IF(CB6="-",NA(),CB6)</f>
        <v>25.13</v>
      </c>
      <c r="BY12" s="65">
        <f t="shared" ref="BY12:CB12" si="14">IF(CC6="-",NA(),CC6)</f>
        <v>26.03</v>
      </c>
      <c r="BZ12" s="65">
        <f t="shared" si="14"/>
        <v>25.98</v>
      </c>
      <c r="CA12" s="65">
        <f t="shared" si="14"/>
        <v>26.84</v>
      </c>
      <c r="CB12" s="65">
        <f t="shared" si="14"/>
        <v>26.08</v>
      </c>
      <c r="CH12" s="64" t="s">
        <v>24</v>
      </c>
      <c r="CI12" s="65">
        <f>IF(CM6="-",NA(),CM6)</f>
        <v>40.97</v>
      </c>
      <c r="CJ12" s="65">
        <f t="shared" ref="CJ12:CM12" si="15">IF(CN6="-",NA(),CN6)</f>
        <v>40.69</v>
      </c>
      <c r="CK12" s="65">
        <f t="shared" si="15"/>
        <v>40.67</v>
      </c>
      <c r="CL12" s="65">
        <f t="shared" si="15"/>
        <v>40.89</v>
      </c>
      <c r="CM12" s="65">
        <f t="shared" si="15"/>
        <v>41.59</v>
      </c>
      <c r="CS12" s="64" t="s">
        <v>24</v>
      </c>
      <c r="CT12" s="65">
        <f>IF(CX6="-",NA(),CX6)</f>
        <v>63.26</v>
      </c>
      <c r="CU12" s="65">
        <f t="shared" ref="CU12:CX12" si="16">IF(CY6="-",NA(),CY6)</f>
        <v>62.7</v>
      </c>
      <c r="CV12" s="65">
        <f t="shared" si="16"/>
        <v>62.59</v>
      </c>
      <c r="CW12" s="65">
        <f t="shared" si="16"/>
        <v>61.76</v>
      </c>
      <c r="CX12" s="65">
        <f t="shared" si="16"/>
        <v>62.75</v>
      </c>
      <c r="DD12" s="64" t="s">
        <v>24</v>
      </c>
      <c r="DE12" s="65">
        <f>IF(DI6="-",NA(),DI6)</f>
        <v>54.49</v>
      </c>
      <c r="DF12" s="65">
        <f t="shared" ref="DF12:DI12" si="17">IF(DJ6="-",NA(),DJ6)</f>
        <v>55.39</v>
      </c>
      <c r="DG12" s="65">
        <f t="shared" si="17"/>
        <v>55.25</v>
      </c>
      <c r="DH12" s="65">
        <f t="shared" si="17"/>
        <v>57.11</v>
      </c>
      <c r="DI12" s="65">
        <f t="shared" si="17"/>
        <v>57.57</v>
      </c>
      <c r="DO12" s="64" t="s">
        <v>24</v>
      </c>
      <c r="DP12" s="65">
        <f>IF(DT6="-",NA(),DT6)</f>
        <v>42</v>
      </c>
      <c r="DQ12" s="65">
        <f t="shared" ref="DQ12:DT12" si="18">IF(DU6="-",NA(),DU6)</f>
        <v>43.33</v>
      </c>
      <c r="DR12" s="65">
        <f t="shared" si="18"/>
        <v>44.05</v>
      </c>
      <c r="DS12" s="65">
        <f t="shared" si="18"/>
        <v>51.87</v>
      </c>
      <c r="DT12" s="65">
        <f t="shared" si="18"/>
        <v>52.33</v>
      </c>
      <c r="DZ12" s="64" t="s">
        <v>24</v>
      </c>
      <c r="EA12" s="65">
        <f>IF(EE6="-",NA(),EE6)</f>
        <v>0.48</v>
      </c>
      <c r="EB12" s="65">
        <f t="shared" ref="EB12:EE12" si="19">IF(EF6="-",NA(),EF6)</f>
        <v>0.52</v>
      </c>
      <c r="EC12" s="65">
        <f t="shared" si="19"/>
        <v>1.3</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巧弥</cp:lastModifiedBy>
  <cp:lastPrinted>2021-01-31T02:57:06Z</cp:lastPrinted>
  <dcterms:created xsi:type="dcterms:W3CDTF">2020-12-04T03:41:22Z</dcterms:created>
  <dcterms:modified xsi:type="dcterms:W3CDTF">2021-01-31T02:57:10Z</dcterms:modified>
  <cp:category/>
</cp:coreProperties>
</file>