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nassomu\common-somu\05 財務担当\16 各種調査・照会\R2年度\財政課\030108_公営企業に係る経営比較分析表（令和元年度決算）の分析等について\回答\電気\"/>
    </mc:Choice>
  </mc:AlternateContent>
  <xr:revisionPtr revIDLastSave="0" documentId="13_ncr:1_{124917EE-5EB7-4AAA-9D55-BAC440F65C2A}" xr6:coauthVersionLast="36" xr6:coauthVersionMax="36" xr10:uidLastSave="{00000000-0000-0000-0000-000000000000}"/>
  <workbookProtection workbookAlgorithmName="SHA-512" workbookHashValue="UQrgCBly3U7/VWEWrIn510qAxhgqhZV3DsNHklTm+CjjY27Iktn/CsuJSqFqR3no0avZ8QwrVDZXSVWfxCnIrw==" workbookSaltValue="5U+BoeUjBPWMopm5fwkXEg==" workbookSpinCount="100000" lockStructure="1"/>
  <bookViews>
    <workbookView xWindow="0" yWindow="0" windowWidth="15360" windowHeight="7635"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AT6" i="5"/>
  <c r="L16" i="4" s="1"/>
  <c r="AS6" i="5"/>
  <c r="J16" i="4" s="1"/>
  <c r="AR6" i="5"/>
  <c r="AQ6" i="5"/>
  <c r="AP6" i="5"/>
  <c r="N15" i="4" s="1"/>
  <c r="AO6" i="5"/>
  <c r="L15" i="4" s="1"/>
  <c r="AN6" i="5"/>
  <c r="AM6" i="5"/>
  <c r="AL6" i="5"/>
  <c r="F15" i="4" s="1"/>
  <c r="AK6" i="5"/>
  <c r="N14" i="4" s="1"/>
  <c r="AJ6" i="5"/>
  <c r="AI6" i="5"/>
  <c r="AH6" i="5"/>
  <c r="H14" i="4" s="1"/>
  <c r="AG6" i="5"/>
  <c r="F14" i="4" s="1"/>
  <c r="AF6" i="5"/>
  <c r="AE6" i="5"/>
  <c r="AD6" i="5"/>
  <c r="J13" i="4" s="1"/>
  <c r="AC6" i="5"/>
  <c r="H13" i="4" s="1"/>
  <c r="AB6" i="5"/>
  <c r="AA6" i="5"/>
  <c r="Z6" i="5"/>
  <c r="L12" i="4" s="1"/>
  <c r="Y6" i="5"/>
  <c r="J12" i="4" s="1"/>
  <c r="X6" i="5"/>
  <c r="W6" i="5"/>
  <c r="V6" i="5"/>
  <c r="F9" i="4" s="1"/>
  <c r="U6" i="5"/>
  <c r="T6" i="5"/>
  <c r="S6" i="5"/>
  <c r="R6" i="5"/>
  <c r="Q6" i="5"/>
  <c r="B7" i="4" s="1"/>
  <c r="P6" i="5"/>
  <c r="O6" i="5"/>
  <c r="N6" i="5"/>
  <c r="F5" i="4" s="1"/>
  <c r="M6" i="5"/>
  <c r="GD8" i="5" s="1"/>
  <c r="L6" i="5"/>
  <c r="K6" i="5"/>
  <c r="J6" i="5"/>
  <c r="F3" i="4" s="1"/>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E123" i="4"/>
  <c r="D123" i="4"/>
  <c r="C123" i="4"/>
  <c r="F19" i="4"/>
  <c r="N16" i="4"/>
  <c r="H16" i="4"/>
  <c r="F16" i="4"/>
  <c r="J15" i="4"/>
  <c r="H15" i="4"/>
  <c r="L14" i="4"/>
  <c r="J14" i="4"/>
  <c r="N13" i="4"/>
  <c r="L13" i="4"/>
  <c r="F13" i="4"/>
  <c r="N12" i="4"/>
  <c r="H12" i="4"/>
  <c r="F12" i="4"/>
  <c r="N7" i="4"/>
  <c r="N5" i="4"/>
  <c r="J5" i="4"/>
  <c r="N3" i="4"/>
  <c r="J3" i="4"/>
  <c r="B1" i="4"/>
  <c r="B5" i="4" l="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K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alcChain>
</file>

<file path=xl/sharedStrings.xml><?xml version="1.0" encoding="utf-8"?>
<sst xmlns="http://schemas.openxmlformats.org/spreadsheetml/2006/main" count="906" uniqueCount="268">
  <si>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</si>
  <si>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</si>
  <si>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</si>
  <si>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</si>
  <si>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</si>
  <si>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</si>
  <si>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</si>
  <si>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</si>
  <si>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自己資本金への組入れ　2,408,517,453円
減債積立金への積立て　219,073,977円
建設改良積立金への積立て　1,549,718,975円
一般会計への繰出し　1,400,000,000円
目的：再生可能エネルギー推進に資する事業及び産業振興に資する事業</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</si>
  <si>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</si>
  <si>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</si>
  <si>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</si>
  <si>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</si>
  <si>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</si>
  <si>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</si>
  <si>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</si>
  <si>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</si>
  <si>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</si>
  <si>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</si>
  <si>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</si>
  <si>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</si>
  <si>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</si>
  <si>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</si>
  <si>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</si>
  <si>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</si>
  <si>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</si>
  <si>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</si>
  <si>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</si>
  <si>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</si>
  <si>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</si>
  <si>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</si>
  <si>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</si>
  <si>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</si>
  <si>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</si>
  <si>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</si>
  <si>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</si>
  <si>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</si>
  <si>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</si>
  <si>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</si>
  <si>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</si>
  <si>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</si>
  <si>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</si>
  <si>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</si>
  <si>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</si>
  <si>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</si>
  <si>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</si>
  <si>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</si>
  <si>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</si>
  <si>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</si>
  <si>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</si>
  <si>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</si>
  <si>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</si>
  <si>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</si>
  <si>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</si>
  <si>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</si>
  <si>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</si>
  <si>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</si>
  <si>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</si>
  <si>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</si>
  <si>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</si>
  <si>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</si>
  <si>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</si>
  <si>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</si>
  <si>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</si>
  <si>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</si>
  <si>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</si>
  <si>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</si>
  <si>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</si>
  <si>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</si>
  <si>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</si>
  <si>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</si>
  <si>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</si>
  <si>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</si>
  <si>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</si>
  <si>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</si>
  <si>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</si>
  <si>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</si>
  <si>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</si>
  <si>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</si>
  <si>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</si>
  <si>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</si>
  <si>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</si>
  <si>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</si>
  <si>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</si>
  <si>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</si>
  <si>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</si>
  <si>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</si>
  <si>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</si>
  <si>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</si>
  <si>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</si>
  <si>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</si>
  <si>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</si>
  <si>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</si>
  <si>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</si>
  <si>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</si>
  <si>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</si>
  <si>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</si>
  <si>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</si>
  <si>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</si>
  <si>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</si>
  <si>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</si>
  <si>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</si>
  <si>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</si>
  <si>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</si>
  <si>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</si>
  <si>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</si>
  <si>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</si>
  <si>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</si>
  <si>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</si>
  <si>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</si>
  <si>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</si>
  <si>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</si>
  <si>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</si>
  <si>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</si>
  <si>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</si>
  <si>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</si>
  <si>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</si>
  <si>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</si>
  <si>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</si>
  <si>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</si>
  <si>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060003</t>
  </si>
  <si>
    <t>46</t>
  </si>
  <si>
    <t>04</t>
  </si>
  <si>
    <t>0</t>
  </si>
  <si>
    <t>000</t>
  </si>
  <si>
    <t>山形県</t>
  </si>
  <si>
    <t>法適用</t>
  </si>
  <si>
    <t>電気事業</t>
  </si>
  <si>
    <t>自治体職員</t>
  </si>
  <si>
    <t>-</t>
  </si>
  <si>
    <t>令和4年3月31日　白川発電所、朝日川第一発電所、朝日川第二発電所、倉沢発電所、寿岡発電所、蘇岡発電所、大沢川発電所、肘折発電所、鶴子発電所</t>
  </si>
  <si>
    <t>令和11年3月31日　横川発電所</t>
  </si>
  <si>
    <t>無</t>
  </si>
  <si>
    <t>東北電力㈱、㈱やまがた新電力、㈱地球クラブ</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</si>
  <si>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</si>
  <si>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</si>
  <si>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</si>
  <si>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</si>
  <si>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</si>
  <si>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</si>
  <si>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</si>
  <si>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</si>
  <si>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</si>
  <si>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</si>
  <si>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</si>
  <si>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</si>
  <si>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</si>
  <si>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</si>
  <si>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</si>
  <si>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</si>
  <si>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</si>
  <si>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</si>
  <si>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</si>
  <si>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</si>
  <si>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</si>
  <si>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</si>
  <si>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</si>
  <si>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</si>
  <si>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</si>
  <si>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</si>
  <si>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</si>
  <si>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</si>
  <si>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</si>
  <si>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</si>
  <si>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</si>
  <si>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</si>
  <si>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</si>
  <si>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</si>
  <si>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</si>
  <si>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</si>
  <si>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</si>
  <si>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</si>
  <si>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</si>
  <si>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</si>
  <si>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</si>
  <si>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</si>
  <si>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</si>
  <si>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</si>
  <si>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</si>
  <si>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</si>
  <si>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</si>
  <si>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</si>
  <si>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</si>
  <si>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</si>
  <si>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</si>
  <si>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</si>
  <si>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</si>
  <si>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</si>
  <si>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</si>
  <si>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</si>
  <si>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</si>
  <si>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</si>
  <si>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</si>
  <si>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</si>
  <si>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</si>
  <si>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</si>
  <si>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</si>
  <si>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</si>
  <si>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</si>
  <si>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</si>
  <si>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</si>
  <si>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</si>
  <si>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</si>
  <si>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</si>
  <si>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</si>
  <si>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</si>
  <si>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</si>
  <si>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</si>
  <si>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</si>
  <si>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</si>
  <si>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</si>
  <si>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</si>
  <si>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</si>
  <si>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</si>
  <si>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</si>
  <si>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</si>
  <si>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</si>
  <si>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</si>
  <si>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</si>
  <si>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</si>
  <si>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</si>
  <si>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</si>
  <si>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</si>
  <si>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</si>
  <si>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</si>
  <si>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</si>
  <si>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</si>
  <si>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</si>
  <si>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</si>
  <si>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</si>
  <si>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</si>
  <si>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</si>
  <si>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</si>
  <si>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</si>
  <si>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</si>
  <si>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</si>
  <si>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</si>
  <si>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</si>
  <si>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</si>
  <si>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</si>
  <si>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</si>
  <si>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</si>
  <si>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</si>
  <si>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</si>
  <si>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</si>
  <si>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</si>
  <si>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</si>
  <si>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</si>
  <si>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</si>
  <si>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</si>
  <si>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</si>
  <si>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</si>
  <si>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</si>
  <si>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</si>
  <si>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</si>
  <si>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</si>
  <si>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</si>
  <si>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</si>
  <si>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</si>
  <si>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</si>
  <si>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</si>
  <si>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</si>
  <si>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</si>
  <si>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</si>
  <si>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本県の電気事業は、従来からの経営努力に加えてFITの適用により、収益性が高く健全な経営を実施している。しかし、FIT収入割合が高いことによるFIT期間終了後の収益の減少や老朽化した施設の計画的な更新・改修の実施及びその財源の確保等の課題もある。こうした課題に対し、平成30年３月に策定した「山形県企業局経営戦略」に基づき中長期的な視点に立った更なる経営努力が必要である。
　なお、FIT期間終了後の事業のあり方については、国等の動向を踏まえて今後検討を要する。</t>
    <phoneticPr fontId="5"/>
  </si>
  <si>
    <t xml:space="preserve">
【水力発電】
　「設備利用率」は平均値を上回る数値で推移しており、発電施設の効率的な運用を実施している。なお、令和元年度は早期融雪により前年度に比べ発電電力量が増加したため、設備利用率は増加した。今後も効率的な維持修繕の実施等により停電作業期間を短縮し、設備利用率の向上に努める必要がある。
　「修繕費比率」は年度ごとに数値のバラつきがあるが、平成27年度の数値が平均値を大きく上回っている。これは、平成27年度に大規模な修繕工事を実施したことによるものである。今後、施設の老朽化に伴い修繕費が増加することがリスクとして想定される。安定した経営のため、計画的な工事実施による修繕費の平準化や効果的な修繕方法の検討等が必要である。
 「企業債残高対料金収入比率」は、平均値より低い数値で推移している。これは近年、新規の企業債を発行していないことから企業債の償還が順調に進んでおり、また平成25年度からFITにより電力料金収入が増加したことによるものであり、健全な経営状況である。
　「有形固定資産減価償却率」について、各年度とも平均値を下回っている。しかし、一部の発電所や送電設備については、施設の老朽化が進行しており、更新・改修等の対応が必要な状況であるため、耐震化を含めた計画的な更新・改修工事を実施する必要がある。
　「FIT収入割合」について、平均値を大きく上回る数値で推移しており、FITによる調達期間終了となる令和10年度以降、買取単価が下落し料金収入が減少するリスクが想定される。そのため、安定した収入の確保や、適切な投資計画及び施設維持管理のコスト削減等、FIT期間終了を見据えた経営努力が必要である。
【太陽光発電】
　太陽光発電は平成25年12月から発電を開始しており、「設備利用率」については平成28年度以降は平均値と同程度で推移している。
　「企業債残高対料金収入比率」は、企業債を発行していないことから、数値が算出されていない。
　「FIT収入割合」について、全収入がFITで占められており、FITによる調達期間終了後（令和16年１月）、買取単価が下落し料金収入が減少するリスクが想定される。
</t>
    <rPh sb="56" eb="58">
      <t>レイワ</t>
    </rPh>
    <rPh sb="58" eb="59">
      <t>モト</t>
    </rPh>
    <rPh sb="62" eb="64">
      <t>ソウキ</t>
    </rPh>
    <rPh sb="64" eb="66">
      <t>ユウセツ</t>
    </rPh>
    <rPh sb="81" eb="83">
      <t>ゾウカ</t>
    </rPh>
    <rPh sb="94" eb="96">
      <t>ゾウカ</t>
    </rPh>
    <rPh sb="99" eb="101">
      <t>コンゴ</t>
    </rPh>
    <phoneticPr fontId="5"/>
  </si>
  <si>
    <t xml:space="preserve">
「経常収支比率」及び「営業収支比率」について、目標値及び平均値を大きく上回っている。これは、一部水力発電所の再生可能エネルギー固定価格買取制度（以下「FIT」という。）の適用により、平成25年度以降電力料金収入が大きく増加したことによるものであり、安定した経営を継続している。
「流動比率」は、各年度とも100％以上かつ平均値を上回っており、現金預金で全ての流動負債を賄える状況であり、短期的な債務に対する支払能力を有している。
「供給原価」及び「EBITDA（減価償却前営業利益）」について、令和元年度は前年度と比較して供給原価は減少、EBITDAは増加している。これは、早期融雪により河川流入量が増加したことで、純利益が増加したことによるものである。なお、供給原価は各年度とも平均値を下回っており、EBITDAは平均値を大きく上回っていることから、事業の収益性が高く、効率的な経営を継続している。</t>
    <rPh sb="254" eb="256">
      <t>レイワ</t>
    </rPh>
    <rPh sb="256" eb="257">
      <t>モト</t>
    </rPh>
    <rPh sb="273" eb="275">
      <t>ゲンショウ</t>
    </rPh>
    <rPh sb="294" eb="296">
      <t>ソウキ</t>
    </rPh>
    <rPh sb="296" eb="298">
      <t>ユウセツ</t>
    </rPh>
    <rPh sb="307" eb="309">
      <t>ゾウカ</t>
    </rPh>
    <phoneticPr fontId="5"/>
  </si>
  <si>
    <t>東北電力㈱、㈱やまがた新電力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</si>
</sst>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0">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16"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16"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34" fillId="0" borderId="16" xfId="2" applyFont="1" applyFill="1" applyBorder="1" applyAlignment="1" applyProtection="1">
      <alignment horizontal="left" vertical="top" wrapText="1"/>
      <protection locked="0"/>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168.2</c:v>
                </c:pt>
                <c:pt idx="1">
                  <c:v>175.1</c:v>
                </c:pt>
                <c:pt idx="2">
                  <c:v>189.9</c:v>
                </c:pt>
                <c:pt idx="3">
                  <c:v>185.4</c:v>
                </c:pt>
                <c:pt idx="4">
                  <c:v>204.4</c:v>
                </c:pt>
              </c:numCache>
            </c:numRef>
          </c:val>
          <c:extLst>
            <c:ext xmlns:c16="http://schemas.microsoft.com/office/drawing/2014/chart" uri="{C3380CC4-5D6E-409C-BE32-E72D297353CC}">
              <c16:uniqueId val="{00000000-3A4E-4BE5-8765-0BD1451ECE77}"/>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3A4E-4BE5-8765-0BD1451ECE7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A4E-4BE5-8765-0BD1451ECE77}"/>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56.3</c:v>
                </c:pt>
                <c:pt idx="1">
                  <c:v>53.2</c:v>
                </c:pt>
                <c:pt idx="2">
                  <c:v>57.4</c:v>
                </c:pt>
                <c:pt idx="3">
                  <c:v>54</c:v>
                </c:pt>
                <c:pt idx="4">
                  <c:v>56.8</c:v>
                </c:pt>
              </c:numCache>
            </c:numRef>
          </c:val>
          <c:extLst>
            <c:ext xmlns:c16="http://schemas.microsoft.com/office/drawing/2014/chart" uri="{C3380CC4-5D6E-409C-BE32-E72D297353CC}">
              <c16:uniqueId val="{00000000-9EDA-462C-A081-B2262B992FA4}"/>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9EDA-462C-A081-B2262B992FA4}"/>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50.1</c:v>
                </c:pt>
                <c:pt idx="1">
                  <c:v>42.8</c:v>
                </c:pt>
                <c:pt idx="2">
                  <c:v>52.1</c:v>
                </c:pt>
                <c:pt idx="3">
                  <c:v>46.9</c:v>
                </c:pt>
                <c:pt idx="4">
                  <c:v>52.6</c:v>
                </c:pt>
              </c:numCache>
            </c:numRef>
          </c:val>
          <c:extLst>
            <c:ext xmlns:c16="http://schemas.microsoft.com/office/drawing/2014/chart" uri="{C3380CC4-5D6E-409C-BE32-E72D297353CC}">
              <c16:uniqueId val="{00000000-A088-45A3-966A-D24FDAC0D570}"/>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A088-45A3-966A-D24FDAC0D570}"/>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27.4</c:v>
                </c:pt>
                <c:pt idx="1">
                  <c:v>18.7</c:v>
                </c:pt>
                <c:pt idx="2">
                  <c:v>20.7</c:v>
                </c:pt>
                <c:pt idx="3">
                  <c:v>18.2</c:v>
                </c:pt>
                <c:pt idx="4">
                  <c:v>12.4</c:v>
                </c:pt>
              </c:numCache>
            </c:numRef>
          </c:val>
          <c:extLst>
            <c:ext xmlns:c16="http://schemas.microsoft.com/office/drawing/2014/chart" uri="{C3380CC4-5D6E-409C-BE32-E72D297353CC}">
              <c16:uniqueId val="{00000000-6A3A-41C8-92A7-EC4B2FA94013}"/>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6A3A-41C8-92A7-EC4B2FA94013}"/>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54.6</c:v>
                </c:pt>
                <c:pt idx="1">
                  <c:v>52.7</c:v>
                </c:pt>
                <c:pt idx="2">
                  <c:v>42.1</c:v>
                </c:pt>
                <c:pt idx="3">
                  <c:v>38.200000000000003</c:v>
                </c:pt>
                <c:pt idx="4">
                  <c:v>31.5</c:v>
                </c:pt>
              </c:numCache>
            </c:numRef>
          </c:val>
          <c:extLst>
            <c:ext xmlns:c16="http://schemas.microsoft.com/office/drawing/2014/chart" uri="{C3380CC4-5D6E-409C-BE32-E72D297353CC}">
              <c16:uniqueId val="{00000000-47D2-45B9-B122-E0E6B38EEB5B}"/>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47D2-45B9-B122-E0E6B38EEB5B}"/>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54.5</c:v>
                </c:pt>
                <c:pt idx="1">
                  <c:v>56.1</c:v>
                </c:pt>
                <c:pt idx="2">
                  <c:v>56</c:v>
                </c:pt>
                <c:pt idx="3">
                  <c:v>57.7</c:v>
                </c:pt>
                <c:pt idx="4">
                  <c:v>58.2</c:v>
                </c:pt>
              </c:numCache>
            </c:numRef>
          </c:val>
          <c:extLst>
            <c:ext xmlns:c16="http://schemas.microsoft.com/office/drawing/2014/chart" uri="{C3380CC4-5D6E-409C-BE32-E72D297353CC}">
              <c16:uniqueId val="{00000000-760A-4F30-B329-D73B5CFDB03B}"/>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760A-4F30-B329-D73B5CFDB03B}"/>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55.8</c:v>
                </c:pt>
                <c:pt idx="1">
                  <c:v>52.7</c:v>
                </c:pt>
                <c:pt idx="2">
                  <c:v>57.1</c:v>
                </c:pt>
                <c:pt idx="3">
                  <c:v>53.6</c:v>
                </c:pt>
                <c:pt idx="4">
                  <c:v>56.4</c:v>
                </c:pt>
              </c:numCache>
            </c:numRef>
          </c:val>
          <c:extLst>
            <c:ext xmlns:c16="http://schemas.microsoft.com/office/drawing/2014/chart" uri="{C3380CC4-5D6E-409C-BE32-E72D297353CC}">
              <c16:uniqueId val="{00000000-142D-4370-99F2-343B78B13123}"/>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142D-4370-99F2-343B78B13123}"/>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2DB-4E16-BA36-FF1CF8BDD8B6}"/>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B-4E16-BA36-FF1CF8BDD8B6}"/>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6A-4996-A318-192324C6C2F2}"/>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6A-4996-A318-192324C6C2F2}"/>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D2-4937-9FBE-B5EDAC3CAF8C}"/>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D2-4937-9FBE-B5EDAC3CAF8C}"/>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BA-4DB5-919C-CD31AFF02C98}"/>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BA-4DB5-919C-CD31AFF02C98}"/>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162.6</c:v>
                </c:pt>
                <c:pt idx="1">
                  <c:v>168.4</c:v>
                </c:pt>
                <c:pt idx="2">
                  <c:v>183.7</c:v>
                </c:pt>
                <c:pt idx="3">
                  <c:v>179</c:v>
                </c:pt>
                <c:pt idx="4">
                  <c:v>198.5</c:v>
                </c:pt>
              </c:numCache>
            </c:numRef>
          </c:val>
          <c:extLst>
            <c:ext xmlns:c16="http://schemas.microsoft.com/office/drawing/2014/chart" uri="{C3380CC4-5D6E-409C-BE32-E72D297353CC}">
              <c16:uniqueId val="{00000000-FC52-4B9E-BBC2-A2C958C5BD72}"/>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FC52-4B9E-BBC2-A2C958C5BD7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C52-4B9E-BBC2-A2C958C5BD72}"/>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E-49AC-AB65-72E90B2760BD}"/>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E-49AC-AB65-72E90B2760BD}"/>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8-40C2-926F-C1E38C3FBB1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8-40C2-926F-C1E38C3FBB1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99-4764-983A-B6F67D7C7D73}"/>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9-4764-983A-B6F67D7C7D73}"/>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6D-4EA9-BBCC-4DD0AE5E8F4F}"/>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D-4EA9-BBCC-4DD0AE5E8F4F}"/>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C-48B3-91B0-8F77A121A406}"/>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C-48B3-91B0-8F77A121A406}"/>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1-4D3E-8DC5-C56DA5FBBBFF}"/>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1-4D3E-8DC5-C56DA5FBBBFF}"/>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16.2</c:v>
                </c:pt>
                <c:pt idx="1">
                  <c:v>14.4</c:v>
                </c:pt>
                <c:pt idx="2">
                  <c:v>14.2</c:v>
                </c:pt>
                <c:pt idx="3">
                  <c:v>14.5</c:v>
                </c:pt>
                <c:pt idx="4">
                  <c:v>15.7</c:v>
                </c:pt>
              </c:numCache>
            </c:numRef>
          </c:val>
          <c:extLst>
            <c:ext xmlns:c16="http://schemas.microsoft.com/office/drawing/2014/chart" uri="{C3380CC4-5D6E-409C-BE32-E72D297353CC}">
              <c16:uniqueId val="{00000000-2CED-46C6-A65B-8D5F313EA801}"/>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2CED-46C6-A65B-8D5F313EA801}"/>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4.4000000000000004</c:v>
                </c:pt>
                <c:pt idx="1">
                  <c:v>1.2</c:v>
                </c:pt>
                <c:pt idx="2">
                  <c:v>0.1</c:v>
                </c:pt>
                <c:pt idx="3">
                  <c:v>3.5</c:v>
                </c:pt>
                <c:pt idx="4">
                  <c:v>3.3</c:v>
                </c:pt>
              </c:numCache>
            </c:numRef>
          </c:val>
          <c:extLst>
            <c:ext xmlns:c16="http://schemas.microsoft.com/office/drawing/2014/chart" uri="{C3380CC4-5D6E-409C-BE32-E72D297353CC}">
              <c16:uniqueId val="{00000000-9DE7-40C8-BA92-56624791418C}"/>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9DE7-40C8-BA92-56624791418C}"/>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DA0-48EC-8508-9D2ED6AB5355}"/>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8DA0-48EC-8508-9D2ED6AB5355}"/>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11.8</c:v>
                </c:pt>
                <c:pt idx="1">
                  <c:v>17</c:v>
                </c:pt>
                <c:pt idx="2">
                  <c:v>22.2</c:v>
                </c:pt>
                <c:pt idx="3">
                  <c:v>27.4</c:v>
                </c:pt>
                <c:pt idx="4">
                  <c:v>32.700000000000003</c:v>
                </c:pt>
              </c:numCache>
            </c:numRef>
          </c:val>
          <c:extLst>
            <c:ext xmlns:c16="http://schemas.microsoft.com/office/drawing/2014/chart" uri="{C3380CC4-5D6E-409C-BE32-E72D297353CC}">
              <c16:uniqueId val="{00000000-ED7C-4EE0-AC5B-2E124393442D}"/>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ED7C-4EE0-AC5B-2E124393442D}"/>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2721.7</c:v>
                </c:pt>
                <c:pt idx="1">
                  <c:v>2952.5</c:v>
                </c:pt>
                <c:pt idx="2">
                  <c:v>2546.6999999999998</c:v>
                </c:pt>
                <c:pt idx="3">
                  <c:v>1880.5</c:v>
                </c:pt>
                <c:pt idx="4">
                  <c:v>1309.0999999999999</c:v>
                </c:pt>
              </c:numCache>
            </c:numRef>
          </c:val>
          <c:extLst>
            <c:ext xmlns:c16="http://schemas.microsoft.com/office/drawing/2014/chart" uri="{C3380CC4-5D6E-409C-BE32-E72D297353CC}">
              <c16:uniqueId val="{00000000-A5B5-4F5E-9190-4691001DBA7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A5B5-4F5E-9190-4691001DBA7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5B5-4F5E-9190-4691001DBA7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D25-4A2D-8BCB-DF925E8063B0}"/>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ED25-4A2D-8BCB-DF925E8063B0}"/>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7588.6</c:v>
                </c:pt>
                <c:pt idx="1">
                  <c:v>8036.9</c:v>
                </c:pt>
                <c:pt idx="2">
                  <c:v>6861.2</c:v>
                </c:pt>
                <c:pt idx="3">
                  <c:v>7821.2</c:v>
                </c:pt>
                <c:pt idx="4">
                  <c:v>6733.8</c:v>
                </c:pt>
              </c:numCache>
            </c:numRef>
          </c:val>
          <c:extLst>
            <c:ext xmlns:c16="http://schemas.microsoft.com/office/drawing/2014/chart" uri="{C3380CC4-5D6E-409C-BE32-E72D297353CC}">
              <c16:uniqueId val="{00000000-DAAF-484A-8FC6-F26B53228861}"/>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DAAF-484A-8FC6-F26B53228861}"/>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2846252</c:v>
                </c:pt>
                <c:pt idx="1">
                  <c:v>2793333</c:v>
                </c:pt>
                <c:pt idx="2">
                  <c:v>3338433</c:v>
                </c:pt>
                <c:pt idx="3">
                  <c:v>3521910</c:v>
                </c:pt>
                <c:pt idx="4">
                  <c:v>3761194</c:v>
                </c:pt>
              </c:numCache>
            </c:numRef>
          </c:val>
          <c:extLst>
            <c:ext xmlns:c16="http://schemas.microsoft.com/office/drawing/2014/chart" uri="{C3380CC4-5D6E-409C-BE32-E72D297353CC}">
              <c16:uniqueId val="{00000000-C00C-4F2F-B48A-E727BDCA31F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C00C-4F2F-B48A-E727BDCA31F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49.7</c:v>
                </c:pt>
                <c:pt idx="1">
                  <c:v>42.5</c:v>
                </c:pt>
                <c:pt idx="2">
                  <c:v>51.7</c:v>
                </c:pt>
                <c:pt idx="3">
                  <c:v>46.5</c:v>
                </c:pt>
                <c:pt idx="4">
                  <c:v>52.2</c:v>
                </c:pt>
              </c:numCache>
            </c:numRef>
          </c:val>
          <c:extLst>
            <c:ext xmlns:c16="http://schemas.microsoft.com/office/drawing/2014/chart" uri="{C3380CC4-5D6E-409C-BE32-E72D297353CC}">
              <c16:uniqueId val="{00000000-A310-40ED-8D90-BF7905BBE82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A310-40ED-8D90-BF7905BBE82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27</c:v>
                </c:pt>
                <c:pt idx="1">
                  <c:v>18.399999999999999</c:v>
                </c:pt>
                <c:pt idx="2">
                  <c:v>20.399999999999999</c:v>
                </c:pt>
                <c:pt idx="3">
                  <c:v>18</c:v>
                </c:pt>
                <c:pt idx="4">
                  <c:v>12.3</c:v>
                </c:pt>
              </c:numCache>
            </c:numRef>
          </c:val>
          <c:extLst>
            <c:ext xmlns:c16="http://schemas.microsoft.com/office/drawing/2014/chart" uri="{C3380CC4-5D6E-409C-BE32-E72D297353CC}">
              <c16:uniqueId val="{00000000-B992-4CAA-91F0-3D5D404936B7}"/>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B992-4CAA-91F0-3D5D404936B7}"/>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54</c:v>
                </c:pt>
                <c:pt idx="1">
                  <c:v>52.2</c:v>
                </c:pt>
                <c:pt idx="2">
                  <c:v>41.7</c:v>
                </c:pt>
                <c:pt idx="3">
                  <c:v>37.799999999999997</c:v>
                </c:pt>
                <c:pt idx="4">
                  <c:v>31.3</c:v>
                </c:pt>
              </c:numCache>
            </c:numRef>
          </c:val>
          <c:extLst>
            <c:ext xmlns:c16="http://schemas.microsoft.com/office/drawing/2014/chart" uri="{C3380CC4-5D6E-409C-BE32-E72D297353CC}">
              <c16:uniqueId val="{00000000-5AEC-4A69-B587-8FA8FD0D8116}"/>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5AEC-4A69-B587-8FA8FD0D8116}"/>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53.8</c:v>
                </c:pt>
                <c:pt idx="1">
                  <c:v>55.5</c:v>
                </c:pt>
                <c:pt idx="2">
                  <c:v>55.5</c:v>
                </c:pt>
                <c:pt idx="3">
                  <c:v>57.2</c:v>
                </c:pt>
                <c:pt idx="4">
                  <c:v>57.8</c:v>
                </c:pt>
              </c:numCache>
            </c:numRef>
          </c:val>
          <c:extLst>
            <c:ext xmlns:c16="http://schemas.microsoft.com/office/drawing/2014/chart" uri="{C3380CC4-5D6E-409C-BE32-E72D297353CC}">
              <c16:uniqueId val="{00000000-BB7A-4F7F-8693-113BAA5654B2}"/>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BB7A-4F7F-8693-113BAA5654B2}"/>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8841" y="8248775"/>
          <a:ext cx="57833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554020" y="8248775"/>
          <a:ext cx="579240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618270" y="8248775"/>
          <a:ext cx="57833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677531" y="8248775"/>
          <a:ext cx="580193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768995" y="8248775"/>
          <a:ext cx="57928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（最大出力合計89,320kW）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6342" y="13124295"/>
          <a:ext cx="5781515" cy="268761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6342" y="15950046"/>
          <a:ext cx="578151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6342" y="18772909"/>
          <a:ext cx="578151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6342" y="21578455"/>
          <a:ext cx="578151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6342" y="24366683"/>
          <a:ext cx="578151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123556" y="13124295"/>
          <a:ext cx="5287227" cy="268761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123556" y="15950046"/>
          <a:ext cx="5287227"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123556" y="18772909"/>
          <a:ext cx="5287227"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123556" y="21578455"/>
          <a:ext cx="5287227"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123556" y="24366683"/>
          <a:ext cx="5287227"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3081008" y="13124295"/>
          <a:ext cx="5287228" cy="268761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3081008" y="15950046"/>
          <a:ext cx="5287228"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3081008" y="18772909"/>
          <a:ext cx="5287228"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3081008" y="21578455"/>
          <a:ext cx="5287228"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3081008" y="24366683"/>
          <a:ext cx="5287228"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9058665" y="13124295"/>
          <a:ext cx="5287228" cy="268761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9058665" y="15950046"/>
          <a:ext cx="528722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9058665" y="18772909"/>
          <a:ext cx="528722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9058665" y="21578455"/>
          <a:ext cx="528722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9058665" y="24366683"/>
          <a:ext cx="528722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5068072" y="13124295"/>
          <a:ext cx="5287227" cy="268761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5068072" y="15950046"/>
          <a:ext cx="528722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5068072" y="18772909"/>
          <a:ext cx="528722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5068072" y="21578455"/>
          <a:ext cx="528722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5068072" y="24366683"/>
          <a:ext cx="528722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5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5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5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5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5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5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5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5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5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5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5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5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5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5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5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5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56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562"/>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56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56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56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56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56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568"/>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56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570"/>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571"/>
                </a:ext>
              </a:extLst>
            </xdr:cNvPicPr>
          </xdr:nvPicPr>
          <xdr:blipFill>
            <a:blip xmlns:r="http://schemas.openxmlformats.org/officeDocument/2006/relationships" r:embed="rId48"/>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572"/>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573"/>
                </a:ext>
              </a:extLst>
            </xdr:cNvPicPr>
          </xdr:nvPicPr>
          <xdr:blipFill>
            <a:blip xmlns:r="http://schemas.openxmlformats.org/officeDocument/2006/relationships" r:embed="rId50"/>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574"/>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575"/>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576"/>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577"/>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578"/>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579"/>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580"/>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581"/>
                </a:ext>
              </a:extLst>
            </xdr:cNvPicPr>
          </xdr:nvPicPr>
          <xdr:blipFill>
            <a:blip xmlns:r="http://schemas.openxmlformats.org/officeDocument/2006/relationships" r:embed="rId52"/>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582"/>
                </a:ext>
              </a:extLst>
            </xdr:cNvPicPr>
          </xdr:nvPicPr>
          <xdr:blipFill>
            <a:blip xmlns:r="http://schemas.openxmlformats.org/officeDocument/2006/relationships" r:embed="rId52"/>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52"/>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52"/>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30" zoomScaleNormal="30" workbookViewId="0">
      <selection activeCell="N12" sqref="N12:O12"/>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山形県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5" t="s">
        <v>2</v>
      </c>
      <c r="C2" s="133"/>
      <c r="D2" s="133"/>
      <c r="E2" s="133"/>
      <c r="F2" s="133" t="s">
        <v>3</v>
      </c>
      <c r="G2" s="133"/>
      <c r="H2" s="133"/>
      <c r="I2" s="133"/>
      <c r="J2" s="133" t="s">
        <v>4</v>
      </c>
      <c r="K2" s="133"/>
      <c r="L2" s="133"/>
      <c r="M2" s="133"/>
      <c r="N2" s="133" t="s">
        <v>5</v>
      </c>
      <c r="O2" s="133"/>
      <c r="P2" s="133"/>
      <c r="Q2" s="134"/>
      <c r="R2" s="1"/>
      <c r="S2" s="196" t="s">
        <v>6</v>
      </c>
      <c r="T2" s="197"/>
      <c r="U2" s="197"/>
      <c r="V2" s="197"/>
      <c r="W2" s="197"/>
      <c r="X2" s="197"/>
      <c r="Y2" s="197"/>
      <c r="Z2" s="197"/>
      <c r="AA2" s="197"/>
      <c r="AB2" s="197"/>
      <c r="AC2" s="197"/>
      <c r="AD2" s="197"/>
      <c r="AE2" s="197"/>
      <c r="AF2" s="197"/>
      <c r="AG2" s="197"/>
      <c r="AH2" s="198"/>
      <c r="AI2" s="1"/>
      <c r="AJ2" s="1"/>
      <c r="AK2" s="193" t="s">
        <v>7</v>
      </c>
      <c r="AL2" s="194"/>
      <c r="AM2" s="194"/>
      <c r="AN2" s="194"/>
      <c r="AO2" s="194"/>
      <c r="AP2" s="194"/>
      <c r="AQ2" s="195"/>
    </row>
    <row r="3" spans="1:43" ht="23.1" customHeight="1" x14ac:dyDescent="0.15">
      <c r="A3" s="1"/>
      <c r="B3" s="177" t="str">
        <f>データ!I6</f>
        <v>法適用</v>
      </c>
      <c r="C3" s="178"/>
      <c r="D3" s="178"/>
      <c r="E3" s="178"/>
      <c r="F3" s="178" t="str">
        <f>データ!J6</f>
        <v>電気事業</v>
      </c>
      <c r="G3" s="178"/>
      <c r="H3" s="178"/>
      <c r="I3" s="178"/>
      <c r="J3" s="178" t="str">
        <f>データ!K6</f>
        <v>自治体職員</v>
      </c>
      <c r="K3" s="178"/>
      <c r="L3" s="178"/>
      <c r="M3" s="178"/>
      <c r="N3" s="179">
        <f>データ!L6</f>
        <v>90.9</v>
      </c>
      <c r="O3" s="179"/>
      <c r="P3" s="179"/>
      <c r="Q3" s="180"/>
      <c r="R3" s="1"/>
      <c r="S3" s="181" t="s">
        <v>8</v>
      </c>
      <c r="T3" s="182"/>
      <c r="U3" s="182"/>
      <c r="V3" s="182"/>
      <c r="W3" s="182"/>
      <c r="X3" s="182"/>
      <c r="Y3" s="182"/>
      <c r="Z3" s="182"/>
      <c r="AA3" s="182"/>
      <c r="AB3" s="182"/>
      <c r="AC3" s="182"/>
      <c r="AD3" s="182"/>
      <c r="AE3" s="182"/>
      <c r="AF3" s="182"/>
      <c r="AG3" s="182"/>
      <c r="AH3" s="183"/>
      <c r="AI3" s="1"/>
      <c r="AJ3" s="1"/>
      <c r="AK3" s="176" t="s">
        <v>266</v>
      </c>
      <c r="AL3" s="113"/>
      <c r="AM3" s="113"/>
      <c r="AN3" s="113"/>
      <c r="AO3" s="113"/>
      <c r="AP3" s="113"/>
      <c r="AQ3" s="114"/>
    </row>
    <row r="4" spans="1:43" ht="23.1" customHeight="1" x14ac:dyDescent="0.15">
      <c r="A4" s="1"/>
      <c r="B4" s="156" t="s">
        <v>9</v>
      </c>
      <c r="C4" s="157"/>
      <c r="D4" s="157"/>
      <c r="E4" s="157"/>
      <c r="F4" s="157" t="s">
        <v>10</v>
      </c>
      <c r="G4" s="157"/>
      <c r="H4" s="157"/>
      <c r="I4" s="157"/>
      <c r="J4" s="157" t="s">
        <v>11</v>
      </c>
      <c r="K4" s="157"/>
      <c r="L4" s="157"/>
      <c r="M4" s="157"/>
      <c r="N4" s="157" t="s">
        <v>12</v>
      </c>
      <c r="O4" s="157"/>
      <c r="P4" s="157"/>
      <c r="Q4" s="158"/>
      <c r="R4" s="1"/>
      <c r="S4" s="184"/>
      <c r="T4" s="185"/>
      <c r="U4" s="185"/>
      <c r="V4" s="185"/>
      <c r="W4" s="185"/>
      <c r="X4" s="185"/>
      <c r="Y4" s="185"/>
      <c r="Z4" s="185"/>
      <c r="AA4" s="185"/>
      <c r="AB4" s="185"/>
      <c r="AC4" s="185"/>
      <c r="AD4" s="185"/>
      <c r="AE4" s="185"/>
      <c r="AF4" s="185"/>
      <c r="AG4" s="185"/>
      <c r="AH4" s="186"/>
      <c r="AI4" s="1"/>
      <c r="AJ4" s="1"/>
      <c r="AK4" s="115"/>
      <c r="AL4" s="113"/>
      <c r="AM4" s="113"/>
      <c r="AN4" s="113"/>
      <c r="AO4" s="113"/>
      <c r="AP4" s="113"/>
      <c r="AQ4" s="114"/>
    </row>
    <row r="5" spans="1:43" ht="23.1" customHeight="1" x14ac:dyDescent="0.15">
      <c r="A5" s="1"/>
      <c r="B5" s="190">
        <f>データ!M6</f>
        <v>14</v>
      </c>
      <c r="C5" s="191"/>
      <c r="D5" s="191"/>
      <c r="E5" s="191"/>
      <c r="F5" s="170" t="str">
        <f>データ!N6</f>
        <v>-</v>
      </c>
      <c r="G5" s="170"/>
      <c r="H5" s="170"/>
      <c r="I5" s="170"/>
      <c r="J5" s="170" t="str">
        <f>データ!O6</f>
        <v>-</v>
      </c>
      <c r="K5" s="170"/>
      <c r="L5" s="170"/>
      <c r="M5" s="170"/>
      <c r="N5" s="170">
        <f>データ!P6</f>
        <v>1</v>
      </c>
      <c r="O5" s="170"/>
      <c r="P5" s="170"/>
      <c r="Q5" s="192"/>
      <c r="R5" s="1"/>
      <c r="S5" s="184"/>
      <c r="T5" s="185"/>
      <c r="U5" s="185"/>
      <c r="V5" s="185"/>
      <c r="W5" s="185"/>
      <c r="X5" s="185"/>
      <c r="Y5" s="185"/>
      <c r="Z5" s="185"/>
      <c r="AA5" s="185"/>
      <c r="AB5" s="185"/>
      <c r="AC5" s="185"/>
      <c r="AD5" s="185"/>
      <c r="AE5" s="185"/>
      <c r="AF5" s="185"/>
      <c r="AG5" s="185"/>
      <c r="AH5" s="186"/>
      <c r="AI5" s="1"/>
      <c r="AJ5" s="1"/>
      <c r="AK5" s="115"/>
      <c r="AL5" s="113"/>
      <c r="AM5" s="113"/>
      <c r="AN5" s="113"/>
      <c r="AO5" s="113"/>
      <c r="AP5" s="113"/>
      <c r="AQ5" s="114"/>
    </row>
    <row r="6" spans="1:43" ht="23.1" customHeight="1" x14ac:dyDescent="0.15">
      <c r="A6" s="1"/>
      <c r="B6" s="156" t="s">
        <v>13</v>
      </c>
      <c r="C6" s="157"/>
      <c r="D6" s="157"/>
      <c r="E6" s="157"/>
      <c r="F6" s="157" t="s">
        <v>14</v>
      </c>
      <c r="G6" s="157"/>
      <c r="H6" s="157"/>
      <c r="I6" s="157"/>
      <c r="J6" s="157" t="s">
        <v>15</v>
      </c>
      <c r="K6" s="157"/>
      <c r="L6" s="157"/>
      <c r="M6" s="157"/>
      <c r="N6" s="157" t="s">
        <v>16</v>
      </c>
      <c r="O6" s="157"/>
      <c r="P6" s="157"/>
      <c r="Q6" s="158"/>
      <c r="R6" s="1"/>
      <c r="S6" s="184"/>
      <c r="T6" s="185"/>
      <c r="U6" s="185"/>
      <c r="V6" s="185"/>
      <c r="W6" s="185"/>
      <c r="X6" s="185"/>
      <c r="Y6" s="185"/>
      <c r="Z6" s="185"/>
      <c r="AA6" s="185"/>
      <c r="AB6" s="185"/>
      <c r="AC6" s="185"/>
      <c r="AD6" s="185"/>
      <c r="AE6" s="185"/>
      <c r="AF6" s="185"/>
      <c r="AG6" s="185"/>
      <c r="AH6" s="186"/>
      <c r="AI6" s="1"/>
      <c r="AJ6" s="1"/>
      <c r="AK6" s="115"/>
      <c r="AL6" s="113"/>
      <c r="AM6" s="113"/>
      <c r="AN6" s="113"/>
      <c r="AO6" s="113"/>
      <c r="AP6" s="113"/>
      <c r="AQ6" s="114"/>
    </row>
    <row r="7" spans="1:43" ht="84.75" customHeight="1" x14ac:dyDescent="0.15">
      <c r="A7" s="1"/>
      <c r="B7" s="169" t="str">
        <f>データ!Q6</f>
        <v>-</v>
      </c>
      <c r="C7" s="170"/>
      <c r="D7" s="170"/>
      <c r="E7" s="170"/>
      <c r="F7" s="171" t="s">
        <v>130</v>
      </c>
      <c r="G7" s="172"/>
      <c r="H7" s="172"/>
      <c r="I7" s="172"/>
      <c r="J7" s="173" t="s">
        <v>131</v>
      </c>
      <c r="K7" s="173"/>
      <c r="L7" s="173"/>
      <c r="M7" s="173"/>
      <c r="N7" s="174" t="str">
        <f>データ!T6</f>
        <v>無</v>
      </c>
      <c r="O7" s="174"/>
      <c r="P7" s="174"/>
      <c r="Q7" s="175"/>
      <c r="R7" s="1"/>
      <c r="S7" s="184"/>
      <c r="T7" s="185"/>
      <c r="U7" s="185"/>
      <c r="V7" s="185"/>
      <c r="W7" s="185"/>
      <c r="X7" s="185"/>
      <c r="Y7" s="185"/>
      <c r="Z7" s="185"/>
      <c r="AA7" s="185"/>
      <c r="AB7" s="185"/>
      <c r="AC7" s="185"/>
      <c r="AD7" s="185"/>
      <c r="AE7" s="185"/>
      <c r="AF7" s="185"/>
      <c r="AG7" s="185"/>
      <c r="AH7" s="186"/>
      <c r="AI7" s="1"/>
      <c r="AJ7" s="1"/>
      <c r="AK7" s="115"/>
      <c r="AL7" s="113"/>
      <c r="AM7" s="113"/>
      <c r="AN7" s="113"/>
      <c r="AO7" s="113"/>
      <c r="AP7" s="113"/>
      <c r="AQ7" s="114"/>
    </row>
    <row r="8" spans="1:43" ht="23.1" customHeight="1" x14ac:dyDescent="0.15">
      <c r="A8" s="1"/>
      <c r="B8" s="156" t="s">
        <v>17</v>
      </c>
      <c r="C8" s="157"/>
      <c r="D8" s="157"/>
      <c r="E8" s="157"/>
      <c r="F8" s="157" t="s">
        <v>18</v>
      </c>
      <c r="G8" s="157"/>
      <c r="H8" s="157"/>
      <c r="I8" s="157"/>
      <c r="J8" s="157"/>
      <c r="K8" s="157"/>
      <c r="L8" s="157"/>
      <c r="M8" s="157"/>
      <c r="N8" s="157"/>
      <c r="O8" s="157"/>
      <c r="P8" s="157"/>
      <c r="Q8" s="158"/>
      <c r="R8" s="1"/>
      <c r="S8" s="184"/>
      <c r="T8" s="185"/>
      <c r="U8" s="185"/>
      <c r="V8" s="185"/>
      <c r="W8" s="185"/>
      <c r="X8" s="185"/>
      <c r="Y8" s="185"/>
      <c r="Z8" s="185"/>
      <c r="AA8" s="185"/>
      <c r="AB8" s="185"/>
      <c r="AC8" s="185"/>
      <c r="AD8" s="185"/>
      <c r="AE8" s="185"/>
      <c r="AF8" s="185"/>
      <c r="AG8" s="185"/>
      <c r="AH8" s="186"/>
      <c r="AI8" s="1"/>
      <c r="AJ8" s="1"/>
      <c r="AK8" s="115"/>
      <c r="AL8" s="113"/>
      <c r="AM8" s="113"/>
      <c r="AN8" s="113"/>
      <c r="AO8" s="113"/>
      <c r="AP8" s="113"/>
      <c r="AQ8" s="114"/>
    </row>
    <row r="9" spans="1:43" ht="30" customHeight="1" thickBot="1" x14ac:dyDescent="0.2">
      <c r="A9" s="1"/>
      <c r="B9" s="159" t="s">
        <v>267</v>
      </c>
      <c r="C9" s="160"/>
      <c r="D9" s="160"/>
      <c r="E9" s="160"/>
      <c r="F9" s="161" t="str">
        <f>データ!V6</f>
        <v>-</v>
      </c>
      <c r="G9" s="161"/>
      <c r="H9" s="161"/>
      <c r="I9" s="161"/>
      <c r="J9" s="162"/>
      <c r="K9" s="162"/>
      <c r="L9" s="162"/>
      <c r="M9" s="162"/>
      <c r="N9" s="163"/>
      <c r="O9" s="163"/>
      <c r="P9" s="163"/>
      <c r="Q9" s="164"/>
      <c r="R9" s="1"/>
      <c r="S9" s="184"/>
      <c r="T9" s="185"/>
      <c r="U9" s="185"/>
      <c r="V9" s="185"/>
      <c r="W9" s="185"/>
      <c r="X9" s="185"/>
      <c r="Y9" s="185"/>
      <c r="Z9" s="185"/>
      <c r="AA9" s="185"/>
      <c r="AB9" s="185"/>
      <c r="AC9" s="185"/>
      <c r="AD9" s="185"/>
      <c r="AE9" s="185"/>
      <c r="AF9" s="185"/>
      <c r="AG9" s="185"/>
      <c r="AH9" s="186"/>
      <c r="AI9" s="1"/>
      <c r="AJ9" s="1"/>
      <c r="AK9" s="115"/>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4"/>
      <c r="T10" s="185"/>
      <c r="U10" s="185"/>
      <c r="V10" s="185"/>
      <c r="W10" s="185"/>
      <c r="X10" s="185"/>
      <c r="Y10" s="185"/>
      <c r="Z10" s="185"/>
      <c r="AA10" s="185"/>
      <c r="AB10" s="185"/>
      <c r="AC10" s="185"/>
      <c r="AD10" s="185"/>
      <c r="AE10" s="185"/>
      <c r="AF10" s="185"/>
      <c r="AG10" s="185"/>
      <c r="AH10" s="186"/>
      <c r="AI10" s="1"/>
      <c r="AJ10" s="1"/>
      <c r="AK10" s="115"/>
      <c r="AL10" s="113"/>
      <c r="AM10" s="113"/>
      <c r="AN10" s="113"/>
      <c r="AO10" s="113"/>
      <c r="AP10" s="113"/>
      <c r="AQ10" s="114"/>
    </row>
    <row r="11" spans="1:43" ht="23.1" customHeight="1" x14ac:dyDescent="0.15">
      <c r="A11" s="1"/>
      <c r="B11" s="165" t="s">
        <v>20</v>
      </c>
      <c r="C11" s="133"/>
      <c r="D11" s="133"/>
      <c r="E11" s="133"/>
      <c r="F11" s="166" t="str">
        <f>データ!B10</f>
        <v>H27</v>
      </c>
      <c r="G11" s="167"/>
      <c r="H11" s="166" t="str">
        <f>データ!C10</f>
        <v>H28</v>
      </c>
      <c r="I11" s="167"/>
      <c r="J11" s="166" t="str">
        <f>データ!D10</f>
        <v>H29</v>
      </c>
      <c r="K11" s="167"/>
      <c r="L11" s="166" t="str">
        <f>データ!E10</f>
        <v>H30</v>
      </c>
      <c r="M11" s="167"/>
      <c r="N11" s="166" t="str">
        <f>データ!F10</f>
        <v>R01</v>
      </c>
      <c r="O11" s="168"/>
      <c r="P11" s="8"/>
      <c r="Q11" s="8"/>
      <c r="R11" s="1"/>
      <c r="S11" s="184"/>
      <c r="T11" s="185"/>
      <c r="U11" s="185"/>
      <c r="V11" s="185"/>
      <c r="W11" s="185"/>
      <c r="X11" s="185"/>
      <c r="Y11" s="185"/>
      <c r="Z11" s="185"/>
      <c r="AA11" s="185"/>
      <c r="AB11" s="185"/>
      <c r="AC11" s="185"/>
      <c r="AD11" s="185"/>
      <c r="AE11" s="185"/>
      <c r="AF11" s="185"/>
      <c r="AG11" s="185"/>
      <c r="AH11" s="186"/>
      <c r="AI11" s="1"/>
      <c r="AJ11" s="1"/>
      <c r="AK11" s="115"/>
      <c r="AL11" s="113"/>
      <c r="AM11" s="113"/>
      <c r="AN11" s="113"/>
      <c r="AO11" s="113"/>
      <c r="AP11" s="113"/>
      <c r="AQ11" s="114"/>
    </row>
    <row r="12" spans="1:43" ht="23.1" customHeight="1" x14ac:dyDescent="0.15">
      <c r="A12" s="1"/>
      <c r="B12" s="156" t="s">
        <v>21</v>
      </c>
      <c r="C12" s="157"/>
      <c r="D12" s="157"/>
      <c r="E12" s="157"/>
      <c r="F12" s="152">
        <f>データ!W6</f>
        <v>388348</v>
      </c>
      <c r="G12" s="153"/>
      <c r="H12" s="152">
        <f>データ!X6</f>
        <v>330954</v>
      </c>
      <c r="I12" s="153"/>
      <c r="J12" s="152">
        <f>データ!Y6</f>
        <v>405154</v>
      </c>
      <c r="K12" s="153"/>
      <c r="L12" s="152">
        <f>データ!Z6</f>
        <v>365820</v>
      </c>
      <c r="M12" s="153"/>
      <c r="N12" s="154">
        <f>データ!AA6</f>
        <v>412827</v>
      </c>
      <c r="O12" s="155"/>
      <c r="P12" s="8"/>
      <c r="Q12" s="8"/>
      <c r="R12" s="1"/>
      <c r="S12" s="184"/>
      <c r="T12" s="185"/>
      <c r="U12" s="185"/>
      <c r="V12" s="185"/>
      <c r="W12" s="185"/>
      <c r="X12" s="185"/>
      <c r="Y12" s="185"/>
      <c r="Z12" s="185"/>
      <c r="AA12" s="185"/>
      <c r="AB12" s="185"/>
      <c r="AC12" s="185"/>
      <c r="AD12" s="185"/>
      <c r="AE12" s="185"/>
      <c r="AF12" s="185"/>
      <c r="AG12" s="185"/>
      <c r="AH12" s="186"/>
      <c r="AI12" s="1"/>
      <c r="AJ12" s="1"/>
      <c r="AK12" s="115"/>
      <c r="AL12" s="113"/>
      <c r="AM12" s="113"/>
      <c r="AN12" s="113"/>
      <c r="AO12" s="113"/>
      <c r="AP12" s="113"/>
      <c r="AQ12" s="114"/>
    </row>
    <row r="13" spans="1:43" ht="23.1" customHeight="1" x14ac:dyDescent="0.15">
      <c r="A13" s="1"/>
      <c r="B13" s="149" t="s">
        <v>22</v>
      </c>
      <c r="C13" s="150"/>
      <c r="D13" s="150"/>
      <c r="E13" s="151"/>
      <c r="F13" s="152" t="str">
        <f>データ!AB6</f>
        <v>-</v>
      </c>
      <c r="G13" s="153"/>
      <c r="H13" s="152" t="str">
        <f>データ!AC6</f>
        <v>-</v>
      </c>
      <c r="I13" s="153"/>
      <c r="J13" s="152" t="str">
        <f>データ!AD6</f>
        <v>-</v>
      </c>
      <c r="K13" s="153"/>
      <c r="L13" s="152" t="str">
        <f>データ!AE6</f>
        <v>-</v>
      </c>
      <c r="M13" s="153"/>
      <c r="N13" s="154" t="str">
        <f>データ!AF6</f>
        <v>-</v>
      </c>
      <c r="O13" s="155"/>
      <c r="P13" s="8"/>
      <c r="Q13" s="8"/>
      <c r="R13" s="1"/>
      <c r="S13" s="184"/>
      <c r="T13" s="185"/>
      <c r="U13" s="185"/>
      <c r="V13" s="185"/>
      <c r="W13" s="185"/>
      <c r="X13" s="185"/>
      <c r="Y13" s="185"/>
      <c r="Z13" s="185"/>
      <c r="AA13" s="185"/>
      <c r="AB13" s="185"/>
      <c r="AC13" s="185"/>
      <c r="AD13" s="185"/>
      <c r="AE13" s="185"/>
      <c r="AF13" s="185"/>
      <c r="AG13" s="185"/>
      <c r="AH13" s="186"/>
      <c r="AI13" s="1"/>
      <c r="AJ13" s="1"/>
      <c r="AK13" s="115"/>
      <c r="AL13" s="113"/>
      <c r="AM13" s="113"/>
      <c r="AN13" s="113"/>
      <c r="AO13" s="113"/>
      <c r="AP13" s="113"/>
      <c r="AQ13" s="114"/>
    </row>
    <row r="14" spans="1:43" ht="23.1" customHeight="1" x14ac:dyDescent="0.15">
      <c r="A14" s="1"/>
      <c r="B14" s="149" t="s">
        <v>23</v>
      </c>
      <c r="C14" s="150"/>
      <c r="D14" s="150"/>
      <c r="E14" s="151"/>
      <c r="F14" s="152" t="str">
        <f>データ!AG6</f>
        <v>-</v>
      </c>
      <c r="G14" s="153"/>
      <c r="H14" s="152" t="str">
        <f>データ!AH6</f>
        <v>-</v>
      </c>
      <c r="I14" s="153"/>
      <c r="J14" s="152" t="str">
        <f>データ!AI6</f>
        <v>-</v>
      </c>
      <c r="K14" s="153"/>
      <c r="L14" s="152" t="str">
        <f>データ!AJ6</f>
        <v>-</v>
      </c>
      <c r="M14" s="153"/>
      <c r="N14" s="154" t="str">
        <f>データ!AK6</f>
        <v>-</v>
      </c>
      <c r="O14" s="155"/>
      <c r="P14" s="8"/>
      <c r="Q14" s="8"/>
      <c r="R14" s="1"/>
      <c r="S14" s="184"/>
      <c r="T14" s="185"/>
      <c r="U14" s="185"/>
      <c r="V14" s="185"/>
      <c r="W14" s="185"/>
      <c r="X14" s="185"/>
      <c r="Y14" s="185"/>
      <c r="Z14" s="185"/>
      <c r="AA14" s="185"/>
      <c r="AB14" s="185"/>
      <c r="AC14" s="185"/>
      <c r="AD14" s="185"/>
      <c r="AE14" s="185"/>
      <c r="AF14" s="185"/>
      <c r="AG14" s="185"/>
      <c r="AH14" s="186"/>
      <c r="AI14" s="1"/>
      <c r="AJ14" s="1"/>
      <c r="AK14" s="115"/>
      <c r="AL14" s="113"/>
      <c r="AM14" s="113"/>
      <c r="AN14" s="113"/>
      <c r="AO14" s="113"/>
      <c r="AP14" s="113"/>
      <c r="AQ14" s="114"/>
    </row>
    <row r="15" spans="1:43" ht="23.1" customHeight="1" x14ac:dyDescent="0.15">
      <c r="A15" s="1"/>
      <c r="B15" s="142" t="s">
        <v>24</v>
      </c>
      <c r="C15" s="143"/>
      <c r="D15" s="143"/>
      <c r="E15" s="144"/>
      <c r="F15" s="145">
        <f>データ!AL6</f>
        <v>1420</v>
      </c>
      <c r="G15" s="145"/>
      <c r="H15" s="145">
        <f>データ!AM6</f>
        <v>1258</v>
      </c>
      <c r="I15" s="145"/>
      <c r="J15" s="145">
        <f>データ!AN6</f>
        <v>1246</v>
      </c>
      <c r="K15" s="145"/>
      <c r="L15" s="145">
        <f>データ!AO6</f>
        <v>1268</v>
      </c>
      <c r="M15" s="145"/>
      <c r="N15" s="146">
        <f>データ!AP6</f>
        <v>1383</v>
      </c>
      <c r="O15" s="147"/>
      <c r="P15" s="8"/>
      <c r="Q15" s="8"/>
      <c r="R15" s="1"/>
      <c r="S15" s="184"/>
      <c r="T15" s="185"/>
      <c r="U15" s="185"/>
      <c r="V15" s="185"/>
      <c r="W15" s="185"/>
      <c r="X15" s="185"/>
      <c r="Y15" s="185"/>
      <c r="Z15" s="185"/>
      <c r="AA15" s="185"/>
      <c r="AB15" s="185"/>
      <c r="AC15" s="185"/>
      <c r="AD15" s="185"/>
      <c r="AE15" s="185"/>
      <c r="AF15" s="185"/>
      <c r="AG15" s="185"/>
      <c r="AH15" s="186"/>
      <c r="AI15" s="1"/>
      <c r="AJ15" s="1"/>
      <c r="AK15" s="115"/>
      <c r="AL15" s="113"/>
      <c r="AM15" s="113"/>
      <c r="AN15" s="113"/>
      <c r="AO15" s="113"/>
      <c r="AP15" s="113"/>
      <c r="AQ15" s="114"/>
    </row>
    <row r="16" spans="1:43" ht="23.1" customHeight="1" thickBot="1" x14ac:dyDescent="0.2">
      <c r="A16" s="1"/>
      <c r="B16" s="135" t="s">
        <v>25</v>
      </c>
      <c r="C16" s="136"/>
      <c r="D16" s="136"/>
      <c r="E16" s="137"/>
      <c r="F16" s="148">
        <f>データ!AQ6</f>
        <v>389768</v>
      </c>
      <c r="G16" s="148"/>
      <c r="H16" s="148">
        <f>データ!AR6</f>
        <v>332212</v>
      </c>
      <c r="I16" s="148"/>
      <c r="J16" s="148">
        <f>データ!AS6</f>
        <v>406400</v>
      </c>
      <c r="K16" s="148"/>
      <c r="L16" s="148">
        <f>データ!AT6</f>
        <v>367088</v>
      </c>
      <c r="M16" s="148"/>
      <c r="N16" s="140">
        <f>データ!AU6</f>
        <v>414210</v>
      </c>
      <c r="O16" s="141"/>
      <c r="P16" s="8"/>
      <c r="Q16" s="8"/>
      <c r="R16" s="1"/>
      <c r="S16" s="184"/>
      <c r="T16" s="185"/>
      <c r="U16" s="185"/>
      <c r="V16" s="185"/>
      <c r="W16" s="185"/>
      <c r="X16" s="185"/>
      <c r="Y16" s="185"/>
      <c r="Z16" s="185"/>
      <c r="AA16" s="185"/>
      <c r="AB16" s="185"/>
      <c r="AC16" s="185"/>
      <c r="AD16" s="185"/>
      <c r="AE16" s="185"/>
      <c r="AF16" s="185"/>
      <c r="AG16" s="185"/>
      <c r="AH16" s="186"/>
      <c r="AI16" s="1"/>
      <c r="AJ16" s="1"/>
      <c r="AK16" s="115"/>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4"/>
      <c r="T17" s="185"/>
      <c r="U17" s="185"/>
      <c r="V17" s="185"/>
      <c r="W17" s="185"/>
      <c r="X17" s="185"/>
      <c r="Y17" s="185"/>
      <c r="Z17" s="185"/>
      <c r="AA17" s="185"/>
      <c r="AB17" s="185"/>
      <c r="AC17" s="185"/>
      <c r="AD17" s="185"/>
      <c r="AE17" s="185"/>
      <c r="AF17" s="185"/>
      <c r="AG17" s="185"/>
      <c r="AH17" s="186"/>
      <c r="AI17" s="1"/>
      <c r="AJ17" s="1"/>
      <c r="AK17" s="115"/>
      <c r="AL17" s="113"/>
      <c r="AM17" s="113"/>
      <c r="AN17" s="113"/>
      <c r="AO17" s="113"/>
      <c r="AP17" s="113"/>
      <c r="AQ17" s="114"/>
    </row>
    <row r="18" spans="1:43" ht="23.1" customHeight="1" x14ac:dyDescent="0.15">
      <c r="A18" s="1"/>
      <c r="B18" s="131"/>
      <c r="C18" s="132"/>
      <c r="D18" s="132"/>
      <c r="E18" s="132"/>
      <c r="F18" s="133" t="s">
        <v>26</v>
      </c>
      <c r="G18" s="133"/>
      <c r="H18" s="133"/>
      <c r="I18" s="133" t="s">
        <v>27</v>
      </c>
      <c r="J18" s="133"/>
      <c r="K18" s="133"/>
      <c r="L18" s="133" t="s">
        <v>25</v>
      </c>
      <c r="M18" s="133"/>
      <c r="N18" s="133"/>
      <c r="O18" s="134"/>
      <c r="P18" s="1"/>
      <c r="Q18" s="1"/>
      <c r="R18" s="1"/>
      <c r="S18" s="184"/>
      <c r="T18" s="185"/>
      <c r="U18" s="185"/>
      <c r="V18" s="185"/>
      <c r="W18" s="185"/>
      <c r="X18" s="185"/>
      <c r="Y18" s="185"/>
      <c r="Z18" s="185"/>
      <c r="AA18" s="185"/>
      <c r="AB18" s="185"/>
      <c r="AC18" s="185"/>
      <c r="AD18" s="185"/>
      <c r="AE18" s="185"/>
      <c r="AF18" s="185"/>
      <c r="AG18" s="185"/>
      <c r="AH18" s="186"/>
      <c r="AI18" s="1"/>
      <c r="AJ18" s="1"/>
      <c r="AK18" s="115"/>
      <c r="AL18" s="113"/>
      <c r="AM18" s="113"/>
      <c r="AN18" s="113"/>
      <c r="AO18" s="113"/>
      <c r="AP18" s="113"/>
      <c r="AQ18" s="114"/>
    </row>
    <row r="19" spans="1:43" ht="23.1" customHeight="1" thickBot="1" x14ac:dyDescent="0.2">
      <c r="A19" s="1"/>
      <c r="B19" s="135" t="s">
        <v>28</v>
      </c>
      <c r="C19" s="136"/>
      <c r="D19" s="136"/>
      <c r="E19" s="137"/>
      <c r="F19" s="138">
        <f>データ!AV6</f>
        <v>2538315</v>
      </c>
      <c r="G19" s="138"/>
      <c r="H19" s="138"/>
      <c r="I19" s="138">
        <f>データ!AW6</f>
        <v>3332392</v>
      </c>
      <c r="J19" s="138"/>
      <c r="K19" s="138"/>
      <c r="L19" s="138">
        <f>データ!AX6</f>
        <v>5870707</v>
      </c>
      <c r="M19" s="138"/>
      <c r="N19" s="138"/>
      <c r="O19" s="139"/>
      <c r="P19" s="1"/>
      <c r="Q19" s="1"/>
      <c r="R19" s="1"/>
      <c r="S19" s="187"/>
      <c r="T19" s="188"/>
      <c r="U19" s="188"/>
      <c r="V19" s="188"/>
      <c r="W19" s="188"/>
      <c r="X19" s="188"/>
      <c r="Y19" s="188"/>
      <c r="Z19" s="188"/>
      <c r="AA19" s="188"/>
      <c r="AB19" s="188"/>
      <c r="AC19" s="188"/>
      <c r="AD19" s="188"/>
      <c r="AE19" s="188"/>
      <c r="AF19" s="188"/>
      <c r="AG19" s="188"/>
      <c r="AH19" s="189"/>
      <c r="AI19" s="1"/>
      <c r="AJ19" s="1"/>
      <c r="AK19" s="115"/>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5"/>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5"/>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5"/>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5"/>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5"/>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5"/>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5"/>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5"/>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5"/>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5"/>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5"/>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5"/>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5"/>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5"/>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5"/>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5"/>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5"/>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5"/>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265</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5"/>
      <c r="AL41" s="113"/>
      <c r="AM41" s="113"/>
      <c r="AN41" s="113"/>
      <c r="AO41" s="113"/>
      <c r="AP41" s="113"/>
      <c r="AQ41" s="114"/>
    </row>
    <row r="42" spans="1:43" ht="43.35" customHeight="1" x14ac:dyDescent="0.15">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5"/>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5"/>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5"/>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5"/>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5"/>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5"/>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5"/>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5"/>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5"/>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5"/>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5"/>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5"/>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5"/>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5"/>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5"/>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5"/>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5"/>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5"/>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5"/>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5"/>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5"/>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5"/>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5"/>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5"/>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5"/>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5"/>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5"/>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5"/>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5"/>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5"/>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5"/>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5"/>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5"/>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5"/>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5"/>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5"/>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5"/>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5"/>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5"/>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5"/>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5"/>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5"/>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5"/>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5"/>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5"/>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5"/>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5"/>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5"/>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5"/>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5"/>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5"/>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5"/>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5"/>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5"/>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264</v>
      </c>
      <c r="AL99" s="125"/>
      <c r="AM99" s="125"/>
      <c r="AN99" s="125"/>
      <c r="AO99" s="125"/>
      <c r="AP99" s="125"/>
      <c r="AQ99" s="126"/>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7"/>
      <c r="AL100" s="125"/>
      <c r="AM100" s="125"/>
      <c r="AN100" s="125"/>
      <c r="AO100" s="125"/>
      <c r="AP100" s="125"/>
      <c r="AQ100" s="126"/>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7"/>
      <c r="AL101" s="125"/>
      <c r="AM101" s="125"/>
      <c r="AN101" s="125"/>
      <c r="AO101" s="125"/>
      <c r="AP101" s="125"/>
      <c r="AQ101" s="126"/>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7"/>
      <c r="AL102" s="125"/>
      <c r="AM102" s="125"/>
      <c r="AN102" s="125"/>
      <c r="AO102" s="125"/>
      <c r="AP102" s="125"/>
      <c r="AQ102" s="126"/>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7"/>
      <c r="AL103" s="125"/>
      <c r="AM103" s="125"/>
      <c r="AN103" s="125"/>
      <c r="AO103" s="125"/>
      <c r="AP103" s="125"/>
      <c r="AQ103" s="126"/>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7"/>
      <c r="AL104" s="125"/>
      <c r="AM104" s="125"/>
      <c r="AN104" s="125"/>
      <c r="AO104" s="125"/>
      <c r="AP104" s="125"/>
      <c r="AQ104" s="126"/>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7"/>
      <c r="AL105" s="125"/>
      <c r="AM105" s="125"/>
      <c r="AN105" s="125"/>
      <c r="AO105" s="125"/>
      <c r="AP105" s="125"/>
      <c r="AQ105" s="126"/>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7"/>
      <c r="AL106" s="125"/>
      <c r="AM106" s="125"/>
      <c r="AN106" s="125"/>
      <c r="AO106" s="125"/>
      <c r="AP106" s="125"/>
      <c r="AQ106" s="126"/>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7"/>
      <c r="AL107" s="125"/>
      <c r="AM107" s="125"/>
      <c r="AN107" s="125"/>
      <c r="AO107" s="125"/>
      <c r="AP107" s="125"/>
      <c r="AQ107" s="126"/>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7"/>
      <c r="AL108" s="125"/>
      <c r="AM108" s="125"/>
      <c r="AN108" s="125"/>
      <c r="AO108" s="125"/>
      <c r="AP108" s="125"/>
      <c r="AQ108" s="126"/>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7"/>
      <c r="AL109" s="125"/>
      <c r="AM109" s="125"/>
      <c r="AN109" s="125"/>
      <c r="AO109" s="125"/>
      <c r="AP109" s="125"/>
      <c r="AQ109" s="126"/>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7"/>
      <c r="AL110" s="125"/>
      <c r="AM110" s="125"/>
      <c r="AN110" s="125"/>
      <c r="AO110" s="125"/>
      <c r="AP110" s="125"/>
      <c r="AQ110" s="126"/>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7"/>
      <c r="AL111" s="125"/>
      <c r="AM111" s="125"/>
      <c r="AN111" s="125"/>
      <c r="AO111" s="125"/>
      <c r="AP111" s="125"/>
      <c r="AQ111" s="126"/>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7"/>
      <c r="AL112" s="125"/>
      <c r="AM112" s="125"/>
      <c r="AN112" s="125"/>
      <c r="AO112" s="125"/>
      <c r="AP112" s="125"/>
      <c r="AQ112" s="126"/>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7"/>
      <c r="AL113" s="125"/>
      <c r="AM113" s="125"/>
      <c r="AN113" s="125"/>
      <c r="AO113" s="125"/>
      <c r="AP113" s="125"/>
      <c r="AQ113" s="126"/>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7"/>
      <c r="AL114" s="125"/>
      <c r="AM114" s="125"/>
      <c r="AN114" s="125"/>
      <c r="AO114" s="125"/>
      <c r="AP114" s="125"/>
      <c r="AQ114" s="126"/>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7"/>
      <c r="AL115" s="125"/>
      <c r="AM115" s="125"/>
      <c r="AN115" s="125"/>
      <c r="AO115" s="125"/>
      <c r="AP115" s="125"/>
      <c r="AQ115" s="126"/>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7"/>
      <c r="AL116" s="125"/>
      <c r="AM116" s="125"/>
      <c r="AN116" s="125"/>
      <c r="AO116" s="125"/>
      <c r="AP116" s="125"/>
      <c r="AQ116" s="126"/>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8"/>
      <c r="AL117" s="129"/>
      <c r="AM117" s="129"/>
      <c r="AN117" s="129"/>
      <c r="AO117" s="129"/>
      <c r="AP117" s="129"/>
      <c r="AQ117" s="130"/>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（最大出力合計90,320kW）</v>
      </c>
      <c r="D123" s="5" t="str">
        <f>データ!EX9</f>
        <v>（最大出力合計89,320kW）</v>
      </c>
      <c r="E123" s="5" t="str">
        <f>データ!GW9</f>
        <v>（最大出力合計-kW）</v>
      </c>
      <c r="F123" s="5" t="str">
        <f>データ!IV9</f>
        <v>（最大出力合計-kW）</v>
      </c>
      <c r="G123" s="5" t="str">
        <f>データ!KU9</f>
        <v>（最大出力合計1,000kW）</v>
      </c>
    </row>
  </sheetData>
  <sheetProtection algorithmName="SHA-512" hashValue="X59HKaJaJl/dsCp6WuFtjS6IieHTrEsyCLqGaL4JPFNQf/VZUIYHwf64n6vCAStfW9CU/2SlNh9FQJ8yNDjX3g==" saltValue="jI+bguM6oWXhAWg/t68Te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81" x14ac:dyDescent="0.15">
      <c r="A6" s="49" t="s">
        <v>118</v>
      </c>
      <c r="B6" s="67" t="str">
        <f>B7</f>
        <v>2019</v>
      </c>
      <c r="C6" s="67" t="str">
        <f t="shared" ref="C6:AX6" si="6">C7</f>
        <v>060003</v>
      </c>
      <c r="D6" s="67" t="str">
        <f t="shared" si="6"/>
        <v>46</v>
      </c>
      <c r="E6" s="67" t="str">
        <f t="shared" si="6"/>
        <v>04</v>
      </c>
      <c r="F6" s="67" t="str">
        <f t="shared" si="6"/>
        <v>0</v>
      </c>
      <c r="G6" s="67" t="str">
        <f t="shared" si="6"/>
        <v>000</v>
      </c>
      <c r="H6" s="67" t="str">
        <f t="shared" si="6"/>
        <v>山形県</v>
      </c>
      <c r="I6" s="67" t="str">
        <f t="shared" si="6"/>
        <v>法適用</v>
      </c>
      <c r="J6" s="67" t="str">
        <f t="shared" si="6"/>
        <v>電気事業</v>
      </c>
      <c r="K6" s="67" t="str">
        <f t="shared" si="6"/>
        <v>自治体職員</v>
      </c>
      <c r="L6" s="68">
        <f t="shared" si="6"/>
        <v>90.9</v>
      </c>
      <c r="M6" s="69">
        <f t="shared" si="6"/>
        <v>14</v>
      </c>
      <c r="N6" s="69" t="str">
        <f t="shared" si="6"/>
        <v>-</v>
      </c>
      <c r="O6" s="69" t="str">
        <f t="shared" si="6"/>
        <v>-</v>
      </c>
      <c r="P6" s="69">
        <f t="shared" si="6"/>
        <v>1</v>
      </c>
      <c r="Q6" s="69" t="str">
        <f t="shared" si="6"/>
        <v>-</v>
      </c>
      <c r="R6" s="70" t="str">
        <f>R7</f>
        <v>令和4年3月31日　白川発電所、朝日川第一発電所、朝日川第二発電所、倉沢発電所、寿岡発電所、蘇岡発電所、大沢川発電所、肘折発電所、鶴子発電所</v>
      </c>
      <c r="S6" s="71" t="str">
        <f t="shared" si="6"/>
        <v>令和11年3月31日　横川発電所</v>
      </c>
      <c r="T6" s="67" t="str">
        <f t="shared" si="6"/>
        <v>無</v>
      </c>
      <c r="U6" s="71" t="str">
        <f t="shared" si="6"/>
        <v>東北電力㈱、㈱やまがた新電力、㈱地球クラブ</v>
      </c>
      <c r="V6" s="68" t="str">
        <f t="shared" si="6"/>
        <v>-</v>
      </c>
      <c r="W6" s="69">
        <f>W7</f>
        <v>388348</v>
      </c>
      <c r="X6" s="69">
        <f t="shared" si="6"/>
        <v>330954</v>
      </c>
      <c r="Y6" s="69">
        <f t="shared" si="6"/>
        <v>405154</v>
      </c>
      <c r="Z6" s="69">
        <f t="shared" si="6"/>
        <v>365820</v>
      </c>
      <c r="AA6" s="69">
        <f t="shared" si="6"/>
        <v>412827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1420</v>
      </c>
      <c r="AM6" s="69">
        <f t="shared" si="6"/>
        <v>1258</v>
      </c>
      <c r="AN6" s="69">
        <f t="shared" si="6"/>
        <v>1246</v>
      </c>
      <c r="AO6" s="69">
        <f t="shared" si="6"/>
        <v>1268</v>
      </c>
      <c r="AP6" s="69">
        <f t="shared" si="6"/>
        <v>1383</v>
      </c>
      <c r="AQ6" s="69">
        <f t="shared" si="6"/>
        <v>389768</v>
      </c>
      <c r="AR6" s="69">
        <f t="shared" si="6"/>
        <v>332212</v>
      </c>
      <c r="AS6" s="69">
        <f t="shared" si="6"/>
        <v>406400</v>
      </c>
      <c r="AT6" s="69">
        <f t="shared" si="6"/>
        <v>367088</v>
      </c>
      <c r="AU6" s="69">
        <f t="shared" si="6"/>
        <v>414210</v>
      </c>
      <c r="AV6" s="69">
        <f t="shared" si="6"/>
        <v>2538315</v>
      </c>
      <c r="AW6" s="69">
        <f t="shared" si="6"/>
        <v>3332392</v>
      </c>
      <c r="AX6" s="69">
        <f t="shared" si="6"/>
        <v>5870707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119</v>
      </c>
      <c r="C7" s="77" t="s">
        <v>120</v>
      </c>
      <c r="D7" s="77" t="s">
        <v>121</v>
      </c>
      <c r="E7" s="77" t="s">
        <v>122</v>
      </c>
      <c r="F7" s="77" t="s">
        <v>123</v>
      </c>
      <c r="G7" s="77" t="s">
        <v>124</v>
      </c>
      <c r="H7" s="77" t="s">
        <v>125</v>
      </c>
      <c r="I7" s="77" t="s">
        <v>126</v>
      </c>
      <c r="J7" s="77" t="s">
        <v>127</v>
      </c>
      <c r="K7" s="77" t="s">
        <v>128</v>
      </c>
      <c r="L7" s="78">
        <v>90.9</v>
      </c>
      <c r="M7" s="79">
        <v>14</v>
      </c>
      <c r="N7" s="79" t="s">
        <v>129</v>
      </c>
      <c r="O7" s="80" t="s">
        <v>129</v>
      </c>
      <c r="P7" s="80">
        <v>1</v>
      </c>
      <c r="Q7" s="80" t="s">
        <v>129</v>
      </c>
      <c r="R7" s="81" t="s">
        <v>130</v>
      </c>
      <c r="S7" s="81" t="s">
        <v>131</v>
      </c>
      <c r="T7" s="82" t="s">
        <v>132</v>
      </c>
      <c r="U7" s="81" t="s">
        <v>133</v>
      </c>
      <c r="V7" s="78" t="s">
        <v>129</v>
      </c>
      <c r="W7" s="80">
        <v>388348</v>
      </c>
      <c r="X7" s="80">
        <v>330954</v>
      </c>
      <c r="Y7" s="80">
        <v>405154</v>
      </c>
      <c r="Z7" s="80">
        <v>365820</v>
      </c>
      <c r="AA7" s="80">
        <v>412827</v>
      </c>
      <c r="AB7" s="80" t="s">
        <v>129</v>
      </c>
      <c r="AC7" s="80" t="s">
        <v>129</v>
      </c>
      <c r="AD7" s="80" t="s">
        <v>129</v>
      </c>
      <c r="AE7" s="80" t="s">
        <v>129</v>
      </c>
      <c r="AF7" s="80" t="s">
        <v>129</v>
      </c>
      <c r="AG7" s="80" t="s">
        <v>129</v>
      </c>
      <c r="AH7" s="80" t="s">
        <v>129</v>
      </c>
      <c r="AI7" s="80" t="s">
        <v>129</v>
      </c>
      <c r="AJ7" s="80" t="s">
        <v>129</v>
      </c>
      <c r="AK7" s="80" t="s">
        <v>129</v>
      </c>
      <c r="AL7" s="80">
        <v>1420</v>
      </c>
      <c r="AM7" s="80">
        <v>1258</v>
      </c>
      <c r="AN7" s="80">
        <v>1246</v>
      </c>
      <c r="AO7" s="80">
        <v>1268</v>
      </c>
      <c r="AP7" s="80">
        <v>1383</v>
      </c>
      <c r="AQ7" s="80">
        <v>389768</v>
      </c>
      <c r="AR7" s="80">
        <v>332212</v>
      </c>
      <c r="AS7" s="80">
        <v>406400</v>
      </c>
      <c r="AT7" s="80">
        <v>367088</v>
      </c>
      <c r="AU7" s="80">
        <v>414210</v>
      </c>
      <c r="AV7" s="80">
        <v>2538315</v>
      </c>
      <c r="AW7" s="80">
        <v>3332392</v>
      </c>
      <c r="AX7" s="80">
        <v>5870707</v>
      </c>
      <c r="AY7" s="83">
        <v>168.2</v>
      </c>
      <c r="AZ7" s="83">
        <v>175.1</v>
      </c>
      <c r="BA7" s="83">
        <v>189.9</v>
      </c>
      <c r="BB7" s="83">
        <v>185.4</v>
      </c>
      <c r="BC7" s="83">
        <v>204.4</v>
      </c>
      <c r="BD7" s="83">
        <v>129.69999999999999</v>
      </c>
      <c r="BE7" s="83">
        <v>135.9</v>
      </c>
      <c r="BF7" s="83">
        <v>130.5</v>
      </c>
      <c r="BG7" s="83">
        <v>129.9</v>
      </c>
      <c r="BH7" s="83">
        <v>130.19999999999999</v>
      </c>
      <c r="BI7" s="83">
        <v>100</v>
      </c>
      <c r="BJ7" s="83">
        <v>162.6</v>
      </c>
      <c r="BK7" s="83">
        <v>168.4</v>
      </c>
      <c r="BL7" s="83">
        <v>183.7</v>
      </c>
      <c r="BM7" s="83">
        <v>179</v>
      </c>
      <c r="BN7" s="83">
        <v>198.5</v>
      </c>
      <c r="BO7" s="83">
        <v>130.4</v>
      </c>
      <c r="BP7" s="83">
        <v>136.30000000000001</v>
      </c>
      <c r="BQ7" s="83">
        <v>130.69999999999999</v>
      </c>
      <c r="BR7" s="83">
        <v>128.9</v>
      </c>
      <c r="BS7" s="83">
        <v>129.30000000000001</v>
      </c>
      <c r="BT7" s="83">
        <v>100</v>
      </c>
      <c r="BU7" s="83">
        <v>2721.7</v>
      </c>
      <c r="BV7" s="83">
        <v>2952.5</v>
      </c>
      <c r="BW7" s="83">
        <v>2546.6999999999998</v>
      </c>
      <c r="BX7" s="83">
        <v>1880.5</v>
      </c>
      <c r="BY7" s="83">
        <v>1309.0999999999999</v>
      </c>
      <c r="BZ7" s="83">
        <v>716.7</v>
      </c>
      <c r="CA7" s="83">
        <v>688</v>
      </c>
      <c r="CB7" s="83">
        <v>707.7</v>
      </c>
      <c r="CC7" s="83">
        <v>749.1</v>
      </c>
      <c r="CD7" s="83">
        <v>763.6</v>
      </c>
      <c r="CE7" s="83">
        <v>100</v>
      </c>
      <c r="CF7" s="83">
        <v>7588.6</v>
      </c>
      <c r="CG7" s="83">
        <v>8036.9</v>
      </c>
      <c r="CH7" s="83">
        <v>6861.2</v>
      </c>
      <c r="CI7" s="83">
        <v>7821.2</v>
      </c>
      <c r="CJ7" s="83">
        <v>6733.8</v>
      </c>
      <c r="CK7" s="83">
        <v>8014.2</v>
      </c>
      <c r="CL7" s="83">
        <v>8260</v>
      </c>
      <c r="CM7" s="83">
        <v>8600.1</v>
      </c>
      <c r="CN7" s="83">
        <v>9078.5</v>
      </c>
      <c r="CO7" s="83">
        <v>9106</v>
      </c>
      <c r="CP7" s="80">
        <v>2846252</v>
      </c>
      <c r="CQ7" s="80">
        <v>2793333</v>
      </c>
      <c r="CR7" s="80">
        <v>3338433</v>
      </c>
      <c r="CS7" s="80">
        <v>3521910</v>
      </c>
      <c r="CT7" s="80">
        <v>3761194</v>
      </c>
      <c r="CU7" s="80">
        <v>1494682</v>
      </c>
      <c r="CV7" s="80">
        <v>1543942</v>
      </c>
      <c r="CW7" s="80">
        <v>1467681</v>
      </c>
      <c r="CX7" s="80">
        <v>1533303</v>
      </c>
      <c r="CY7" s="80">
        <v>1359753</v>
      </c>
      <c r="CZ7" s="80">
        <v>90320</v>
      </c>
      <c r="DA7" s="83">
        <v>49.7</v>
      </c>
      <c r="DB7" s="83">
        <v>42.5</v>
      </c>
      <c r="DC7" s="83">
        <v>51.7</v>
      </c>
      <c r="DD7" s="83">
        <v>46.5</v>
      </c>
      <c r="DE7" s="83">
        <v>52.2</v>
      </c>
      <c r="DF7" s="83">
        <v>37.700000000000003</v>
      </c>
      <c r="DG7" s="83">
        <v>36.200000000000003</v>
      </c>
      <c r="DH7" s="83">
        <v>36.5</v>
      </c>
      <c r="DI7" s="83">
        <v>35.299999999999997</v>
      </c>
      <c r="DJ7" s="83">
        <v>35</v>
      </c>
      <c r="DK7" s="83">
        <v>27</v>
      </c>
      <c r="DL7" s="83">
        <v>18.399999999999999</v>
      </c>
      <c r="DM7" s="83">
        <v>20.399999999999999</v>
      </c>
      <c r="DN7" s="83">
        <v>18</v>
      </c>
      <c r="DO7" s="83">
        <v>12.3</v>
      </c>
      <c r="DP7" s="83">
        <v>20</v>
      </c>
      <c r="DQ7" s="83">
        <v>18.2</v>
      </c>
      <c r="DR7" s="83">
        <v>20.9</v>
      </c>
      <c r="DS7" s="83">
        <v>21.1</v>
      </c>
      <c r="DT7" s="83">
        <v>19</v>
      </c>
      <c r="DU7" s="83">
        <v>54</v>
      </c>
      <c r="DV7" s="83">
        <v>52.2</v>
      </c>
      <c r="DW7" s="83">
        <v>41.7</v>
      </c>
      <c r="DX7" s="83">
        <v>37.799999999999997</v>
      </c>
      <c r="DY7" s="83">
        <v>31.3</v>
      </c>
      <c r="DZ7" s="83">
        <v>109.9</v>
      </c>
      <c r="EA7" s="83">
        <v>103.6</v>
      </c>
      <c r="EB7" s="83">
        <v>95.7</v>
      </c>
      <c r="EC7" s="83">
        <v>88.5</v>
      </c>
      <c r="ED7" s="83">
        <v>92.4</v>
      </c>
      <c r="EE7" s="83">
        <v>53.8</v>
      </c>
      <c r="EF7" s="83">
        <v>55.5</v>
      </c>
      <c r="EG7" s="83">
        <v>55.5</v>
      </c>
      <c r="EH7" s="83">
        <v>57.2</v>
      </c>
      <c r="EI7" s="83">
        <v>57.8</v>
      </c>
      <c r="EJ7" s="83">
        <v>59.6</v>
      </c>
      <c r="EK7" s="83">
        <v>60.3</v>
      </c>
      <c r="EL7" s="83">
        <v>60.2</v>
      </c>
      <c r="EM7" s="83">
        <v>61.2</v>
      </c>
      <c r="EN7" s="83">
        <v>61.9</v>
      </c>
      <c r="EO7" s="83">
        <v>56.3</v>
      </c>
      <c r="EP7" s="83">
        <v>53.2</v>
      </c>
      <c r="EQ7" s="83">
        <v>57.4</v>
      </c>
      <c r="ER7" s="83">
        <v>54</v>
      </c>
      <c r="ES7" s="83">
        <v>56.8</v>
      </c>
      <c r="ET7" s="83">
        <v>18.7</v>
      </c>
      <c r="EU7" s="83">
        <v>20.5</v>
      </c>
      <c r="EV7" s="83">
        <v>21.4</v>
      </c>
      <c r="EW7" s="83">
        <v>22.6</v>
      </c>
      <c r="EX7" s="83">
        <v>22.2</v>
      </c>
      <c r="EY7" s="80">
        <v>89320</v>
      </c>
      <c r="EZ7" s="83">
        <v>50.1</v>
      </c>
      <c r="FA7" s="83">
        <v>42.8</v>
      </c>
      <c r="FB7" s="83">
        <v>52.1</v>
      </c>
      <c r="FC7" s="83">
        <v>46.9</v>
      </c>
      <c r="FD7" s="83">
        <v>52.6</v>
      </c>
      <c r="FE7" s="83">
        <v>39.1</v>
      </c>
      <c r="FF7" s="83">
        <v>37.299999999999997</v>
      </c>
      <c r="FG7" s="83">
        <v>38</v>
      </c>
      <c r="FH7" s="83">
        <v>36.5</v>
      </c>
      <c r="FI7" s="83">
        <v>36.6</v>
      </c>
      <c r="FJ7" s="83">
        <v>27.4</v>
      </c>
      <c r="FK7" s="83">
        <v>18.7</v>
      </c>
      <c r="FL7" s="83">
        <v>20.7</v>
      </c>
      <c r="FM7" s="83">
        <v>18.2</v>
      </c>
      <c r="FN7" s="83">
        <v>12.4</v>
      </c>
      <c r="FO7" s="83">
        <v>21.4</v>
      </c>
      <c r="FP7" s="83">
        <v>19.3</v>
      </c>
      <c r="FQ7" s="83">
        <v>20.6</v>
      </c>
      <c r="FR7" s="83">
        <v>21.6</v>
      </c>
      <c r="FS7" s="83">
        <v>20</v>
      </c>
      <c r="FT7" s="83">
        <v>54.6</v>
      </c>
      <c r="FU7" s="83">
        <v>52.7</v>
      </c>
      <c r="FV7" s="83">
        <v>42.1</v>
      </c>
      <c r="FW7" s="83">
        <v>38.200000000000003</v>
      </c>
      <c r="FX7" s="83">
        <v>31.5</v>
      </c>
      <c r="FY7" s="83">
        <v>89.4</v>
      </c>
      <c r="FZ7" s="83">
        <v>83.3</v>
      </c>
      <c r="GA7" s="83">
        <v>73.2</v>
      </c>
      <c r="GB7" s="83">
        <v>71.400000000000006</v>
      </c>
      <c r="GC7" s="83">
        <v>82</v>
      </c>
      <c r="GD7" s="83">
        <v>54.5</v>
      </c>
      <c r="GE7" s="83">
        <v>56.1</v>
      </c>
      <c r="GF7" s="83">
        <v>56</v>
      </c>
      <c r="GG7" s="83">
        <v>57.7</v>
      </c>
      <c r="GH7" s="83">
        <v>58.2</v>
      </c>
      <c r="GI7" s="83">
        <v>61.7</v>
      </c>
      <c r="GJ7" s="83">
        <v>62.1</v>
      </c>
      <c r="GK7" s="83">
        <v>62.6</v>
      </c>
      <c r="GL7" s="83">
        <v>63.4</v>
      </c>
      <c r="GM7" s="83">
        <v>63.8</v>
      </c>
      <c r="GN7" s="83">
        <v>55.8</v>
      </c>
      <c r="GO7" s="83">
        <v>52.7</v>
      </c>
      <c r="GP7" s="83">
        <v>57.1</v>
      </c>
      <c r="GQ7" s="83">
        <v>53.6</v>
      </c>
      <c r="GR7" s="83">
        <v>56.4</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v>1000</v>
      </c>
      <c r="KW7" s="83">
        <v>16.2</v>
      </c>
      <c r="KX7" s="83">
        <v>14.4</v>
      </c>
      <c r="KY7" s="83">
        <v>14.2</v>
      </c>
      <c r="KZ7" s="83">
        <v>14.5</v>
      </c>
      <c r="LA7" s="83">
        <v>15.7</v>
      </c>
      <c r="LB7" s="83">
        <v>11.8</v>
      </c>
      <c r="LC7" s="83">
        <v>15.3</v>
      </c>
      <c r="LD7" s="83">
        <v>15.4</v>
      </c>
      <c r="LE7" s="83">
        <v>15.1</v>
      </c>
      <c r="LF7" s="83">
        <v>15.5</v>
      </c>
      <c r="LG7" s="83">
        <v>4.4000000000000004</v>
      </c>
      <c r="LH7" s="83">
        <v>1.2</v>
      </c>
      <c r="LI7" s="83">
        <v>0.1</v>
      </c>
      <c r="LJ7" s="83">
        <v>3.5</v>
      </c>
      <c r="LK7" s="83">
        <v>3.3</v>
      </c>
      <c r="LL7" s="83">
        <v>1.4</v>
      </c>
      <c r="LM7" s="83">
        <v>2.4</v>
      </c>
      <c r="LN7" s="83">
        <v>4.0999999999999996</v>
      </c>
      <c r="LO7" s="83">
        <v>2.2000000000000002</v>
      </c>
      <c r="LP7" s="83">
        <v>2.4</v>
      </c>
      <c r="LQ7" s="83">
        <v>0</v>
      </c>
      <c r="LR7" s="83">
        <v>0</v>
      </c>
      <c r="LS7" s="83">
        <v>0</v>
      </c>
      <c r="LT7" s="83">
        <v>0</v>
      </c>
      <c r="LU7" s="83">
        <v>0</v>
      </c>
      <c r="LV7" s="83">
        <v>596.79999999999995</v>
      </c>
      <c r="LW7" s="83">
        <v>494.6</v>
      </c>
      <c r="LX7" s="83">
        <v>469.5</v>
      </c>
      <c r="LY7" s="83">
        <v>391.3</v>
      </c>
      <c r="LZ7" s="83">
        <v>270.5</v>
      </c>
      <c r="MA7" s="83">
        <v>11.8</v>
      </c>
      <c r="MB7" s="83">
        <v>17</v>
      </c>
      <c r="MC7" s="83">
        <v>22.2</v>
      </c>
      <c r="MD7" s="83">
        <v>27.4</v>
      </c>
      <c r="ME7" s="83">
        <v>32.700000000000003</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13</v>
      </c>
      <c r="MV7" s="83">
        <v>13</v>
      </c>
      <c r="MW7" s="83">
        <v>14</v>
      </c>
      <c r="MX7" s="83">
        <v>14</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（最大出力合計90,320kW）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（最大出力合計89,320kW）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（最大出力合計1,000kW）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168.2</v>
      </c>
      <c r="AZ11" s="95">
        <f>AZ7</f>
        <v>175.1</v>
      </c>
      <c r="BA11" s="95">
        <f>BA7</f>
        <v>189.9</v>
      </c>
      <c r="BB11" s="95">
        <f>BB7</f>
        <v>185.4</v>
      </c>
      <c r="BC11" s="95">
        <f>BC7</f>
        <v>204.4</v>
      </c>
      <c r="BD11" s="84"/>
      <c r="BE11" s="84"/>
      <c r="BF11" s="84"/>
      <c r="BG11" s="84"/>
      <c r="BH11" s="84"/>
      <c r="BI11" s="94" t="s">
        <v>142</v>
      </c>
      <c r="BJ11" s="95">
        <f>BJ7</f>
        <v>162.6</v>
      </c>
      <c r="BK11" s="95">
        <f>BK7</f>
        <v>168.4</v>
      </c>
      <c r="BL11" s="95">
        <f>BL7</f>
        <v>183.7</v>
      </c>
      <c r="BM11" s="95">
        <f>BM7</f>
        <v>179</v>
      </c>
      <c r="BN11" s="95">
        <f>BN7</f>
        <v>198.5</v>
      </c>
      <c r="BO11" s="84"/>
      <c r="BP11" s="84"/>
      <c r="BQ11" s="84"/>
      <c r="BR11" s="84"/>
      <c r="BS11" s="84"/>
      <c r="BT11" s="94" t="s">
        <v>142</v>
      </c>
      <c r="BU11" s="95">
        <f>BU7</f>
        <v>2721.7</v>
      </c>
      <c r="BV11" s="95">
        <f>BV7</f>
        <v>2952.5</v>
      </c>
      <c r="BW11" s="95">
        <f>BW7</f>
        <v>2546.6999999999998</v>
      </c>
      <c r="BX11" s="95">
        <f>BX7</f>
        <v>1880.5</v>
      </c>
      <c r="BY11" s="95">
        <f>BY7</f>
        <v>1309.0999999999999</v>
      </c>
      <c r="BZ11" s="84"/>
      <c r="CA11" s="84"/>
      <c r="CB11" s="84"/>
      <c r="CC11" s="84"/>
      <c r="CD11" s="84"/>
      <c r="CE11" s="94" t="s">
        <v>142</v>
      </c>
      <c r="CF11" s="95">
        <f>CF7</f>
        <v>7588.6</v>
      </c>
      <c r="CG11" s="95">
        <f>CG7</f>
        <v>8036.9</v>
      </c>
      <c r="CH11" s="95">
        <f>CH7</f>
        <v>6861.2</v>
      </c>
      <c r="CI11" s="95">
        <f>CI7</f>
        <v>7821.2</v>
      </c>
      <c r="CJ11" s="95">
        <f>CJ7</f>
        <v>6733.8</v>
      </c>
      <c r="CK11" s="84"/>
      <c r="CL11" s="84"/>
      <c r="CM11" s="84"/>
      <c r="CN11" s="84"/>
      <c r="CO11" s="94" t="s">
        <v>142</v>
      </c>
      <c r="CP11" s="96">
        <f>CP7</f>
        <v>2846252</v>
      </c>
      <c r="CQ11" s="96">
        <f>CQ7</f>
        <v>2793333</v>
      </c>
      <c r="CR11" s="96">
        <f>CR7</f>
        <v>3338433</v>
      </c>
      <c r="CS11" s="96">
        <f>CS7</f>
        <v>3521910</v>
      </c>
      <c r="CT11" s="96">
        <f>CT7</f>
        <v>3761194</v>
      </c>
      <c r="CU11" s="84"/>
      <c r="CV11" s="84"/>
      <c r="CW11" s="84"/>
      <c r="CX11" s="84"/>
      <c r="CY11" s="84"/>
      <c r="CZ11" s="94" t="s">
        <v>142</v>
      </c>
      <c r="DA11" s="95">
        <f>DA7</f>
        <v>49.7</v>
      </c>
      <c r="DB11" s="95">
        <f>DB7</f>
        <v>42.5</v>
      </c>
      <c r="DC11" s="95">
        <f>DC7</f>
        <v>51.7</v>
      </c>
      <c r="DD11" s="95">
        <f>DD7</f>
        <v>46.5</v>
      </c>
      <c r="DE11" s="95">
        <f>DE7</f>
        <v>52.2</v>
      </c>
      <c r="DF11" s="84"/>
      <c r="DG11" s="84"/>
      <c r="DH11" s="84"/>
      <c r="DI11" s="84"/>
      <c r="DJ11" s="94" t="s">
        <v>142</v>
      </c>
      <c r="DK11" s="95">
        <f>DK7</f>
        <v>27</v>
      </c>
      <c r="DL11" s="95">
        <f>DL7</f>
        <v>18.399999999999999</v>
      </c>
      <c r="DM11" s="95">
        <f>DM7</f>
        <v>20.399999999999999</v>
      </c>
      <c r="DN11" s="95">
        <f>DN7</f>
        <v>18</v>
      </c>
      <c r="DO11" s="95">
        <f>DO7</f>
        <v>12.3</v>
      </c>
      <c r="DP11" s="84"/>
      <c r="DQ11" s="84"/>
      <c r="DR11" s="84"/>
      <c r="DS11" s="84"/>
      <c r="DT11" s="94" t="s">
        <v>142</v>
      </c>
      <c r="DU11" s="95">
        <f>DU7</f>
        <v>54</v>
      </c>
      <c r="DV11" s="95">
        <f>DV7</f>
        <v>52.2</v>
      </c>
      <c r="DW11" s="95">
        <f>DW7</f>
        <v>41.7</v>
      </c>
      <c r="DX11" s="95">
        <f>DX7</f>
        <v>37.799999999999997</v>
      </c>
      <c r="DY11" s="95">
        <f>DY7</f>
        <v>31.3</v>
      </c>
      <c r="DZ11" s="84"/>
      <c r="EA11" s="84"/>
      <c r="EB11" s="84"/>
      <c r="EC11" s="84"/>
      <c r="ED11" s="94" t="s">
        <v>142</v>
      </c>
      <c r="EE11" s="95">
        <f>EE7</f>
        <v>53.8</v>
      </c>
      <c r="EF11" s="95">
        <f>EF7</f>
        <v>55.5</v>
      </c>
      <c r="EG11" s="95">
        <f>EG7</f>
        <v>55.5</v>
      </c>
      <c r="EH11" s="95">
        <f>EH7</f>
        <v>57.2</v>
      </c>
      <c r="EI11" s="95">
        <f>EI7</f>
        <v>57.8</v>
      </c>
      <c r="EJ11" s="84"/>
      <c r="EK11" s="84"/>
      <c r="EL11" s="84"/>
      <c r="EM11" s="84"/>
      <c r="EN11" s="94" t="s">
        <v>142</v>
      </c>
      <c r="EO11" s="95">
        <f>EO7</f>
        <v>56.3</v>
      </c>
      <c r="EP11" s="95">
        <f>EP7</f>
        <v>53.2</v>
      </c>
      <c r="EQ11" s="95">
        <f>EQ7</f>
        <v>57.4</v>
      </c>
      <c r="ER11" s="95">
        <f>ER7</f>
        <v>54</v>
      </c>
      <c r="ES11" s="95">
        <f>ES7</f>
        <v>56.8</v>
      </c>
      <c r="ET11" s="84"/>
      <c r="EU11" s="84"/>
      <c r="EV11" s="84"/>
      <c r="EW11" s="84"/>
      <c r="EX11" s="84"/>
      <c r="EY11" s="94" t="s">
        <v>142</v>
      </c>
      <c r="EZ11" s="95">
        <f>EZ7</f>
        <v>50.1</v>
      </c>
      <c r="FA11" s="95">
        <f>FA7</f>
        <v>42.8</v>
      </c>
      <c r="FB11" s="95">
        <f>FB7</f>
        <v>52.1</v>
      </c>
      <c r="FC11" s="95">
        <f>FC7</f>
        <v>46.9</v>
      </c>
      <c r="FD11" s="95">
        <f>FD7</f>
        <v>52.6</v>
      </c>
      <c r="FE11" s="84"/>
      <c r="FF11" s="84"/>
      <c r="FG11" s="84"/>
      <c r="FH11" s="84"/>
      <c r="FI11" s="94" t="s">
        <v>142</v>
      </c>
      <c r="FJ11" s="95">
        <f>FJ7</f>
        <v>27.4</v>
      </c>
      <c r="FK11" s="95">
        <f>FK7</f>
        <v>18.7</v>
      </c>
      <c r="FL11" s="95">
        <f>FL7</f>
        <v>20.7</v>
      </c>
      <c r="FM11" s="95">
        <f>FM7</f>
        <v>18.2</v>
      </c>
      <c r="FN11" s="95">
        <f>FN7</f>
        <v>12.4</v>
      </c>
      <c r="FO11" s="84"/>
      <c r="FP11" s="84"/>
      <c r="FQ11" s="84"/>
      <c r="FR11" s="84"/>
      <c r="FS11" s="94" t="s">
        <v>142</v>
      </c>
      <c r="FT11" s="95">
        <f>FT7</f>
        <v>54.6</v>
      </c>
      <c r="FU11" s="95">
        <f>FU7</f>
        <v>52.7</v>
      </c>
      <c r="FV11" s="95">
        <f>FV7</f>
        <v>42.1</v>
      </c>
      <c r="FW11" s="95">
        <f>FW7</f>
        <v>38.200000000000003</v>
      </c>
      <c r="FX11" s="95">
        <f>FX7</f>
        <v>31.5</v>
      </c>
      <c r="FY11" s="84"/>
      <c r="FZ11" s="84"/>
      <c r="GA11" s="84"/>
      <c r="GB11" s="84"/>
      <c r="GC11" s="94" t="s">
        <v>142</v>
      </c>
      <c r="GD11" s="95">
        <f>GD7</f>
        <v>54.5</v>
      </c>
      <c r="GE11" s="95">
        <f>GE7</f>
        <v>56.1</v>
      </c>
      <c r="GF11" s="95">
        <f>GF7</f>
        <v>56</v>
      </c>
      <c r="GG11" s="95">
        <f>GG7</f>
        <v>57.7</v>
      </c>
      <c r="GH11" s="95">
        <f>GH7</f>
        <v>58.2</v>
      </c>
      <c r="GI11" s="84"/>
      <c r="GJ11" s="84"/>
      <c r="GK11" s="84"/>
      <c r="GL11" s="84"/>
      <c r="GM11" s="94" t="s">
        <v>142</v>
      </c>
      <c r="GN11" s="95">
        <f>GN7</f>
        <v>55.8</v>
      </c>
      <c r="GO11" s="95">
        <f>GO7</f>
        <v>52.7</v>
      </c>
      <c r="GP11" s="95">
        <f>GP7</f>
        <v>57.1</v>
      </c>
      <c r="GQ11" s="95">
        <f>GQ7</f>
        <v>53.6</v>
      </c>
      <c r="GR11" s="95">
        <f>GR7</f>
        <v>56.4</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16.2</v>
      </c>
      <c r="KX11" s="95">
        <f>KX7</f>
        <v>14.4</v>
      </c>
      <c r="KY11" s="95">
        <f>KY7</f>
        <v>14.2</v>
      </c>
      <c r="KZ11" s="95">
        <f>KZ7</f>
        <v>14.5</v>
      </c>
      <c r="LA11" s="95">
        <f>LA7</f>
        <v>15.7</v>
      </c>
      <c r="LB11" s="84"/>
      <c r="LC11" s="84"/>
      <c r="LD11" s="84"/>
      <c r="LE11" s="84"/>
      <c r="LF11" s="94" t="s">
        <v>142</v>
      </c>
      <c r="LG11" s="95">
        <f>LG7</f>
        <v>4.4000000000000004</v>
      </c>
      <c r="LH11" s="95">
        <f>LH7</f>
        <v>1.2</v>
      </c>
      <c r="LI11" s="95">
        <f>LI7</f>
        <v>0.1</v>
      </c>
      <c r="LJ11" s="95">
        <f>LJ7</f>
        <v>3.5</v>
      </c>
      <c r="LK11" s="95">
        <f>LK7</f>
        <v>3.3</v>
      </c>
      <c r="LL11" s="84"/>
      <c r="LM11" s="84"/>
      <c r="LN11" s="84"/>
      <c r="LO11" s="84"/>
      <c r="LP11" s="94" t="s">
        <v>142</v>
      </c>
      <c r="LQ11" s="95">
        <f>LQ7</f>
        <v>0</v>
      </c>
      <c r="LR11" s="95">
        <f>LR7</f>
        <v>0</v>
      </c>
      <c r="LS11" s="95">
        <f>LS7</f>
        <v>0</v>
      </c>
      <c r="LT11" s="95">
        <f>LT7</f>
        <v>0</v>
      </c>
      <c r="LU11" s="95">
        <f>LU7</f>
        <v>0</v>
      </c>
      <c r="LV11" s="84"/>
      <c r="LW11" s="84"/>
      <c r="LX11" s="84"/>
      <c r="LY11" s="84"/>
      <c r="LZ11" s="94" t="s">
        <v>142</v>
      </c>
      <c r="MA11" s="95">
        <f>MA7</f>
        <v>11.8</v>
      </c>
      <c r="MB11" s="95">
        <f>MB7</f>
        <v>17</v>
      </c>
      <c r="MC11" s="95">
        <f>MC7</f>
        <v>22.2</v>
      </c>
      <c r="MD11" s="95">
        <f>MD7</f>
        <v>27.4</v>
      </c>
      <c r="ME11" s="95">
        <f>ME7</f>
        <v>32.700000000000003</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129.69999999999999</v>
      </c>
      <c r="AZ12" s="95">
        <f>BE7</f>
        <v>135.9</v>
      </c>
      <c r="BA12" s="95">
        <f>BF7</f>
        <v>130.5</v>
      </c>
      <c r="BB12" s="95">
        <f>BG7</f>
        <v>129.9</v>
      </c>
      <c r="BC12" s="95">
        <f>BH7</f>
        <v>130.19999999999999</v>
      </c>
      <c r="BD12" s="84"/>
      <c r="BE12" s="84"/>
      <c r="BF12" s="84"/>
      <c r="BG12" s="84"/>
      <c r="BH12" s="84"/>
      <c r="BI12" s="94" t="s">
        <v>143</v>
      </c>
      <c r="BJ12" s="95">
        <f>BO7</f>
        <v>130.4</v>
      </c>
      <c r="BK12" s="95">
        <f>BP7</f>
        <v>136.30000000000001</v>
      </c>
      <c r="BL12" s="95">
        <f>BQ7</f>
        <v>130.69999999999999</v>
      </c>
      <c r="BM12" s="95">
        <f>BR7</f>
        <v>128.9</v>
      </c>
      <c r="BN12" s="95">
        <f>BS7</f>
        <v>129.30000000000001</v>
      </c>
      <c r="BO12" s="84"/>
      <c r="BP12" s="84"/>
      <c r="BQ12" s="84"/>
      <c r="BR12" s="84"/>
      <c r="BS12" s="84"/>
      <c r="BT12" s="94" t="s">
        <v>143</v>
      </c>
      <c r="BU12" s="95">
        <f>BZ7</f>
        <v>716.7</v>
      </c>
      <c r="BV12" s="95">
        <f>CA7</f>
        <v>688</v>
      </c>
      <c r="BW12" s="95">
        <f>CB7</f>
        <v>707.7</v>
      </c>
      <c r="BX12" s="95">
        <f>CC7</f>
        <v>749.1</v>
      </c>
      <c r="BY12" s="95">
        <f>CD7</f>
        <v>763.6</v>
      </c>
      <c r="BZ12" s="84"/>
      <c r="CA12" s="84"/>
      <c r="CB12" s="84"/>
      <c r="CC12" s="84"/>
      <c r="CD12" s="84"/>
      <c r="CE12" s="94" t="s">
        <v>144</v>
      </c>
      <c r="CF12" s="95">
        <f>CK7</f>
        <v>8014.2</v>
      </c>
      <c r="CG12" s="95">
        <f>CL7</f>
        <v>8260</v>
      </c>
      <c r="CH12" s="95">
        <f>CM7</f>
        <v>8600.1</v>
      </c>
      <c r="CI12" s="95">
        <f>CN7</f>
        <v>9078.5</v>
      </c>
      <c r="CJ12" s="95">
        <f>CO7</f>
        <v>9106</v>
      </c>
      <c r="CK12" s="84"/>
      <c r="CL12" s="84"/>
      <c r="CM12" s="84"/>
      <c r="CN12" s="84"/>
      <c r="CO12" s="94" t="s">
        <v>143</v>
      </c>
      <c r="CP12" s="96">
        <f>CU7</f>
        <v>1494682</v>
      </c>
      <c r="CQ12" s="96">
        <f>CV7</f>
        <v>1543942</v>
      </c>
      <c r="CR12" s="96">
        <f>CW7</f>
        <v>1467681</v>
      </c>
      <c r="CS12" s="96">
        <f>CX7</f>
        <v>1533303</v>
      </c>
      <c r="CT12" s="96">
        <f>CY7</f>
        <v>1359753</v>
      </c>
      <c r="CU12" s="84"/>
      <c r="CV12" s="84"/>
      <c r="CW12" s="84"/>
      <c r="CX12" s="84"/>
      <c r="CY12" s="84"/>
      <c r="CZ12" s="94" t="s">
        <v>143</v>
      </c>
      <c r="DA12" s="95">
        <f>DF7</f>
        <v>37.700000000000003</v>
      </c>
      <c r="DB12" s="95">
        <f>DG7</f>
        <v>36.200000000000003</v>
      </c>
      <c r="DC12" s="95">
        <f>DH7</f>
        <v>36.5</v>
      </c>
      <c r="DD12" s="95">
        <f>DI7</f>
        <v>35.299999999999997</v>
      </c>
      <c r="DE12" s="95">
        <f>DJ7</f>
        <v>35</v>
      </c>
      <c r="DF12" s="84"/>
      <c r="DG12" s="84"/>
      <c r="DH12" s="84"/>
      <c r="DI12" s="84"/>
      <c r="DJ12" s="94" t="s">
        <v>145</v>
      </c>
      <c r="DK12" s="95">
        <f>DP7</f>
        <v>20</v>
      </c>
      <c r="DL12" s="95">
        <f>DQ7</f>
        <v>18.2</v>
      </c>
      <c r="DM12" s="95">
        <f>DR7</f>
        <v>20.9</v>
      </c>
      <c r="DN12" s="95">
        <f>DS7</f>
        <v>21.1</v>
      </c>
      <c r="DO12" s="95">
        <f>DT7</f>
        <v>19</v>
      </c>
      <c r="DP12" s="84"/>
      <c r="DQ12" s="84"/>
      <c r="DR12" s="84"/>
      <c r="DS12" s="84"/>
      <c r="DT12" s="94" t="s">
        <v>143</v>
      </c>
      <c r="DU12" s="95">
        <f>DZ7</f>
        <v>109.9</v>
      </c>
      <c r="DV12" s="95">
        <f>EA7</f>
        <v>103.6</v>
      </c>
      <c r="DW12" s="95">
        <f>EB7</f>
        <v>95.7</v>
      </c>
      <c r="DX12" s="95">
        <f>EC7</f>
        <v>88.5</v>
      </c>
      <c r="DY12" s="95">
        <f>ED7</f>
        <v>92.4</v>
      </c>
      <c r="DZ12" s="84"/>
      <c r="EA12" s="84"/>
      <c r="EB12" s="84"/>
      <c r="EC12" s="84"/>
      <c r="ED12" s="94" t="s">
        <v>143</v>
      </c>
      <c r="EE12" s="95">
        <f>EJ7</f>
        <v>59.6</v>
      </c>
      <c r="EF12" s="95">
        <f>EK7</f>
        <v>60.3</v>
      </c>
      <c r="EG12" s="95">
        <f>EL7</f>
        <v>60.2</v>
      </c>
      <c r="EH12" s="95">
        <f>EM7</f>
        <v>61.2</v>
      </c>
      <c r="EI12" s="95">
        <f>EN7</f>
        <v>61.9</v>
      </c>
      <c r="EJ12" s="84"/>
      <c r="EK12" s="84"/>
      <c r="EL12" s="84"/>
      <c r="EM12" s="84"/>
      <c r="EN12" s="94" t="s">
        <v>143</v>
      </c>
      <c r="EO12" s="95">
        <f>ET7</f>
        <v>18.7</v>
      </c>
      <c r="EP12" s="95">
        <f>EU7</f>
        <v>20.5</v>
      </c>
      <c r="EQ12" s="95">
        <f>EV7</f>
        <v>21.4</v>
      </c>
      <c r="ER12" s="95">
        <f>EW7</f>
        <v>22.6</v>
      </c>
      <c r="ES12" s="95">
        <f>EX7</f>
        <v>22.2</v>
      </c>
      <c r="ET12" s="84"/>
      <c r="EU12" s="84"/>
      <c r="EV12" s="84"/>
      <c r="EW12" s="84"/>
      <c r="EX12" s="84"/>
      <c r="EY12" s="94" t="s">
        <v>143</v>
      </c>
      <c r="EZ12" s="95">
        <f>IF($EZ$8,FE7,"-")</f>
        <v>39.1</v>
      </c>
      <c r="FA12" s="95">
        <f>IF($EZ$8,FF7,"-")</f>
        <v>37.299999999999997</v>
      </c>
      <c r="FB12" s="95">
        <f>IF($EZ$8,FG7,"-")</f>
        <v>38</v>
      </c>
      <c r="FC12" s="95">
        <f>IF($EZ$8,FH7,"-")</f>
        <v>36.5</v>
      </c>
      <c r="FD12" s="95">
        <f>IF($EZ$8,FI7,"-")</f>
        <v>36.6</v>
      </c>
      <c r="FE12" s="84"/>
      <c r="FF12" s="84"/>
      <c r="FG12" s="84"/>
      <c r="FH12" s="84"/>
      <c r="FI12" s="94" t="s">
        <v>143</v>
      </c>
      <c r="FJ12" s="95">
        <f>IF($FJ$8,FO7,"-")</f>
        <v>21.4</v>
      </c>
      <c r="FK12" s="95">
        <f>IF($FJ$8,FP7,"-")</f>
        <v>19.3</v>
      </c>
      <c r="FL12" s="95">
        <f>IF($FJ$8,FQ7,"-")</f>
        <v>20.6</v>
      </c>
      <c r="FM12" s="95">
        <f>IF($FJ$8,FR7,"-")</f>
        <v>21.6</v>
      </c>
      <c r="FN12" s="95">
        <f>IF($FJ$8,FS7,"-")</f>
        <v>20</v>
      </c>
      <c r="FO12" s="84"/>
      <c r="FP12" s="84"/>
      <c r="FQ12" s="84"/>
      <c r="FR12" s="84"/>
      <c r="FS12" s="94" t="s">
        <v>143</v>
      </c>
      <c r="FT12" s="95">
        <f>IF($FT$8,FY7,"-")</f>
        <v>89.4</v>
      </c>
      <c r="FU12" s="95">
        <f>IF($FT$8,FZ7,"-")</f>
        <v>83.3</v>
      </c>
      <c r="FV12" s="95">
        <f>IF($FT$8,GA7,"-")</f>
        <v>73.2</v>
      </c>
      <c r="FW12" s="95">
        <f>IF($FT$8,GB7,"-")</f>
        <v>71.400000000000006</v>
      </c>
      <c r="FX12" s="95">
        <f>IF($FT$8,GC7,"-")</f>
        <v>82</v>
      </c>
      <c r="FY12" s="84"/>
      <c r="FZ12" s="84"/>
      <c r="GA12" s="84"/>
      <c r="GB12" s="84"/>
      <c r="GC12" s="94" t="s">
        <v>143</v>
      </c>
      <c r="GD12" s="95">
        <f>IF($GD$8,GI7,"-")</f>
        <v>61.7</v>
      </c>
      <c r="GE12" s="95">
        <f>IF($GD$8,GJ7,"-")</f>
        <v>62.1</v>
      </c>
      <c r="GF12" s="95">
        <f>IF($GD$8,GK7,"-")</f>
        <v>62.6</v>
      </c>
      <c r="GG12" s="95">
        <f>IF($GD$8,GL7,"-")</f>
        <v>63.4</v>
      </c>
      <c r="GH12" s="95">
        <f>IF($GD$8,GM7,"-")</f>
        <v>63.8</v>
      </c>
      <c r="GI12" s="84"/>
      <c r="GJ12" s="84"/>
      <c r="GK12" s="84"/>
      <c r="GL12" s="84"/>
      <c r="GM12" s="94" t="s">
        <v>143</v>
      </c>
      <c r="GN12" s="95">
        <f>IF($GN$8,GS7,"-")</f>
        <v>13.3</v>
      </c>
      <c r="GO12" s="95">
        <f>IF($GN$8,GT7,"-")</f>
        <v>14.4</v>
      </c>
      <c r="GP12" s="95">
        <f>IF($GN$8,GU7,"-")</f>
        <v>15.3</v>
      </c>
      <c r="GQ12" s="95">
        <f>IF($GN$8,GV7,"-")</f>
        <v>16.100000000000001</v>
      </c>
      <c r="GR12" s="95">
        <f>IF($GN$8,GW7,"-")</f>
        <v>15.2</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f>IF($KW$8,LB7,"-")</f>
        <v>11.8</v>
      </c>
      <c r="KX12" s="95">
        <f>IF($KW$8,LC7,"-")</f>
        <v>15.3</v>
      </c>
      <c r="KY12" s="95">
        <f>IF($KW$8,LD7,"-")</f>
        <v>15.4</v>
      </c>
      <c r="KZ12" s="95">
        <f>IF($KW$8,LE7,"-")</f>
        <v>15.1</v>
      </c>
      <c r="LA12" s="95">
        <f>IF($KW$8,LF7,"-")</f>
        <v>15.5</v>
      </c>
      <c r="LB12" s="84"/>
      <c r="LC12" s="84"/>
      <c r="LD12" s="84"/>
      <c r="LE12" s="84"/>
      <c r="LF12" s="94" t="s">
        <v>143</v>
      </c>
      <c r="LG12" s="95">
        <f>IF($LG$8,LL7,"-")</f>
        <v>1.4</v>
      </c>
      <c r="LH12" s="95">
        <f>IF($LG$8,LM7,"-")</f>
        <v>2.4</v>
      </c>
      <c r="LI12" s="95">
        <f>IF($LG$8,LN7,"-")</f>
        <v>4.0999999999999996</v>
      </c>
      <c r="LJ12" s="95">
        <f>IF($LG$8,LO7,"-")</f>
        <v>2.2000000000000002</v>
      </c>
      <c r="LK12" s="95">
        <f>IF($LG$8,LP7,"-")</f>
        <v>2.4</v>
      </c>
      <c r="LL12" s="84"/>
      <c r="LM12" s="84"/>
      <c r="LN12" s="84"/>
      <c r="LO12" s="84"/>
      <c r="LP12" s="94" t="s">
        <v>143</v>
      </c>
      <c r="LQ12" s="95">
        <f>IF($LQ$8,LV7,"-")</f>
        <v>596.79999999999995</v>
      </c>
      <c r="LR12" s="95">
        <f>IF($LQ$8,LW7,"-")</f>
        <v>494.6</v>
      </c>
      <c r="LS12" s="95">
        <f>IF($LQ$8,LX7,"-")</f>
        <v>469.5</v>
      </c>
      <c r="LT12" s="95">
        <f>IF($LQ$8,LY7,"-")</f>
        <v>391.3</v>
      </c>
      <c r="LU12" s="95">
        <f>IF($LQ$8,LZ7,"-")</f>
        <v>270.5</v>
      </c>
      <c r="LV12" s="84"/>
      <c r="LW12" s="84"/>
      <c r="LX12" s="84"/>
      <c r="LY12" s="84"/>
      <c r="LZ12" s="94" t="s">
        <v>143</v>
      </c>
      <c r="MA12" s="95">
        <f>IF($MA$8,MF7,"-")</f>
        <v>5.6</v>
      </c>
      <c r="MB12" s="95">
        <f>IF($MA$8,MG7,"-")</f>
        <v>11.5</v>
      </c>
      <c r="MC12" s="95">
        <f>IF($MA$8,MH7,"-")</f>
        <v>16.100000000000001</v>
      </c>
      <c r="MD12" s="95">
        <f>IF($MA$8,MI7,"-")</f>
        <v>22.3</v>
      </c>
      <c r="ME12" s="95">
        <f>IF($MA$8,MJ7,"-")</f>
        <v>27.3</v>
      </c>
      <c r="MF12" s="84"/>
      <c r="MG12" s="84"/>
      <c r="MH12" s="84"/>
      <c r="MI12" s="84"/>
      <c r="MJ12" s="94" t="s">
        <v>143</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147</v>
      </c>
      <c r="C14" s="99"/>
      <c r="D14" s="100"/>
      <c r="E14" s="99"/>
      <c r="F14" s="209" t="s">
        <v>148</v>
      </c>
      <c r="G14" s="209"/>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9" t="s">
        <v>149</v>
      </c>
      <c r="C15" s="199"/>
      <c r="D15" s="100"/>
      <c r="E15" s="97">
        <v>1</v>
      </c>
      <c r="F15" s="199" t="s">
        <v>150</v>
      </c>
      <c r="G15" s="199"/>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9" t="s">
        <v>153</v>
      </c>
      <c r="C16" s="199"/>
      <c r="D16" s="100"/>
      <c r="E16" s="97">
        <f>E15+1</f>
        <v>2</v>
      </c>
      <c r="F16" s="199" t="s">
        <v>154</v>
      </c>
      <c r="G16" s="199"/>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9" t="s">
        <v>156</v>
      </c>
      <c r="C17" s="199"/>
      <c r="D17" s="100"/>
      <c r="E17" s="97">
        <f t="shared" ref="E17" si="8">E16+1</f>
        <v>3</v>
      </c>
      <c r="F17" s="199" t="s">
        <v>157</v>
      </c>
      <c r="G17" s="199"/>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168.2</v>
      </c>
      <c r="AZ17" s="106">
        <f t="shared" ref="AZ17:BC17" si="9">IF(AZ7="-",NA(),AZ7)</f>
        <v>175.1</v>
      </c>
      <c r="BA17" s="106">
        <f t="shared" si="9"/>
        <v>189.9</v>
      </c>
      <c r="BB17" s="106">
        <f t="shared" si="9"/>
        <v>185.4</v>
      </c>
      <c r="BC17" s="106">
        <f t="shared" si="9"/>
        <v>204.4</v>
      </c>
      <c r="BD17" s="100"/>
      <c r="BE17" s="100"/>
      <c r="BF17" s="100"/>
      <c r="BG17" s="100"/>
      <c r="BH17" s="100"/>
      <c r="BI17" s="105" t="s">
        <v>159</v>
      </c>
      <c r="BJ17" s="106">
        <f>IF(BJ7="-",NA(),BJ7)</f>
        <v>162.6</v>
      </c>
      <c r="BK17" s="106">
        <f t="shared" ref="BK17:BN17" si="10">IF(BK7="-",NA(),BK7)</f>
        <v>168.4</v>
      </c>
      <c r="BL17" s="106">
        <f t="shared" si="10"/>
        <v>183.7</v>
      </c>
      <c r="BM17" s="106">
        <f t="shared" si="10"/>
        <v>179</v>
      </c>
      <c r="BN17" s="106">
        <f t="shared" si="10"/>
        <v>198.5</v>
      </c>
      <c r="BO17" s="100"/>
      <c r="BP17" s="100"/>
      <c r="BQ17" s="100"/>
      <c r="BR17" s="100"/>
      <c r="BS17" s="100"/>
      <c r="BT17" s="105" t="s">
        <v>159</v>
      </c>
      <c r="BU17" s="106">
        <f>IF(BU7="-",NA(),BU7)</f>
        <v>2721.7</v>
      </c>
      <c r="BV17" s="106">
        <f t="shared" ref="BV17:BY17" si="11">IF(BV7="-",NA(),BV7)</f>
        <v>2952.5</v>
      </c>
      <c r="BW17" s="106">
        <f t="shared" si="11"/>
        <v>2546.6999999999998</v>
      </c>
      <c r="BX17" s="106">
        <f t="shared" si="11"/>
        <v>1880.5</v>
      </c>
      <c r="BY17" s="106">
        <f t="shared" si="11"/>
        <v>1309.0999999999999</v>
      </c>
      <c r="BZ17" s="100"/>
      <c r="CA17" s="100"/>
      <c r="CB17" s="100"/>
      <c r="CC17" s="100"/>
      <c r="CD17" s="100"/>
      <c r="CE17" s="105" t="s">
        <v>159</v>
      </c>
      <c r="CF17" s="106">
        <f>IF(CF7="-",NA(),CF7)</f>
        <v>7588.6</v>
      </c>
      <c r="CG17" s="106">
        <f t="shared" ref="CG17:CJ17" si="12">IF(CG7="-",NA(),CG7)</f>
        <v>8036.9</v>
      </c>
      <c r="CH17" s="106">
        <f t="shared" si="12"/>
        <v>6861.2</v>
      </c>
      <c r="CI17" s="106">
        <f t="shared" si="12"/>
        <v>7821.2</v>
      </c>
      <c r="CJ17" s="106">
        <f t="shared" si="12"/>
        <v>6733.8</v>
      </c>
      <c r="CK17" s="100"/>
      <c r="CL17" s="100"/>
      <c r="CM17" s="100"/>
      <c r="CN17" s="100"/>
      <c r="CO17" s="105" t="s">
        <v>159</v>
      </c>
      <c r="CP17" s="107">
        <f>IF(CP7="-",NA(),CP7)</f>
        <v>2846252</v>
      </c>
      <c r="CQ17" s="107">
        <f t="shared" ref="CQ17:CT17" si="13">IF(CQ7="-",NA(),CQ7)</f>
        <v>2793333</v>
      </c>
      <c r="CR17" s="107">
        <f t="shared" si="13"/>
        <v>3338433</v>
      </c>
      <c r="CS17" s="107">
        <f t="shared" si="13"/>
        <v>3521910</v>
      </c>
      <c r="CT17" s="107">
        <f t="shared" si="13"/>
        <v>3761194</v>
      </c>
      <c r="CU17" s="100"/>
      <c r="CV17" s="100"/>
      <c r="CW17" s="100"/>
      <c r="CX17" s="100"/>
      <c r="CY17" s="100"/>
      <c r="CZ17" s="105" t="s">
        <v>159</v>
      </c>
      <c r="DA17" s="106">
        <f>IF(DA7="-",NA(),DA7)</f>
        <v>49.7</v>
      </c>
      <c r="DB17" s="106">
        <f t="shared" ref="DB17:DE17" si="14">IF(DB7="-",NA(),DB7)</f>
        <v>42.5</v>
      </c>
      <c r="DC17" s="106">
        <f t="shared" si="14"/>
        <v>51.7</v>
      </c>
      <c r="DD17" s="106">
        <f t="shared" si="14"/>
        <v>46.5</v>
      </c>
      <c r="DE17" s="106">
        <f t="shared" si="14"/>
        <v>52.2</v>
      </c>
      <c r="DF17" s="100"/>
      <c r="DG17" s="100"/>
      <c r="DH17" s="100"/>
      <c r="DI17" s="100"/>
      <c r="DJ17" s="105" t="s">
        <v>159</v>
      </c>
      <c r="DK17" s="106">
        <f>IF(DK7="-",NA(),DK7)</f>
        <v>27</v>
      </c>
      <c r="DL17" s="106">
        <f t="shared" ref="DL17:DO17" si="15">IF(DL7="-",NA(),DL7)</f>
        <v>18.399999999999999</v>
      </c>
      <c r="DM17" s="106">
        <f t="shared" si="15"/>
        <v>20.399999999999999</v>
      </c>
      <c r="DN17" s="106">
        <f t="shared" si="15"/>
        <v>18</v>
      </c>
      <c r="DO17" s="106">
        <f t="shared" si="15"/>
        <v>12.3</v>
      </c>
      <c r="DP17" s="100"/>
      <c r="DQ17" s="100"/>
      <c r="DR17" s="100"/>
      <c r="DS17" s="100"/>
      <c r="DT17" s="105" t="s">
        <v>159</v>
      </c>
      <c r="DU17" s="106">
        <f>IF(DU7="-",NA(),DU7)</f>
        <v>54</v>
      </c>
      <c r="DV17" s="106">
        <f t="shared" ref="DV17:DY17" si="16">IF(DV7="-",NA(),DV7)</f>
        <v>52.2</v>
      </c>
      <c r="DW17" s="106">
        <f t="shared" si="16"/>
        <v>41.7</v>
      </c>
      <c r="DX17" s="106">
        <f t="shared" si="16"/>
        <v>37.799999999999997</v>
      </c>
      <c r="DY17" s="106">
        <f t="shared" si="16"/>
        <v>31.3</v>
      </c>
      <c r="DZ17" s="100"/>
      <c r="EA17" s="100"/>
      <c r="EB17" s="100"/>
      <c r="EC17" s="100"/>
      <c r="ED17" s="105" t="s">
        <v>159</v>
      </c>
      <c r="EE17" s="106">
        <f>IF(EE7="-",NA(),EE7)</f>
        <v>53.8</v>
      </c>
      <c r="EF17" s="106">
        <f t="shared" ref="EF17:EI17" si="17">IF(EF7="-",NA(),EF7)</f>
        <v>55.5</v>
      </c>
      <c r="EG17" s="106">
        <f t="shared" si="17"/>
        <v>55.5</v>
      </c>
      <c r="EH17" s="106">
        <f t="shared" si="17"/>
        <v>57.2</v>
      </c>
      <c r="EI17" s="106">
        <f t="shared" si="17"/>
        <v>57.8</v>
      </c>
      <c r="EJ17" s="100"/>
      <c r="EK17" s="100"/>
      <c r="EL17" s="100"/>
      <c r="EM17" s="100"/>
      <c r="EN17" s="105" t="s">
        <v>159</v>
      </c>
      <c r="EO17" s="106">
        <f>IF(EO7="-",NA(),EO7)</f>
        <v>56.3</v>
      </c>
      <c r="EP17" s="106">
        <f t="shared" ref="EP17:ES17" si="18">IF(EP7="-",NA(),EP7)</f>
        <v>53.2</v>
      </c>
      <c r="EQ17" s="106">
        <f t="shared" si="18"/>
        <v>57.4</v>
      </c>
      <c r="ER17" s="106">
        <f t="shared" si="18"/>
        <v>54</v>
      </c>
      <c r="ES17" s="106">
        <f t="shared" si="18"/>
        <v>56.8</v>
      </c>
      <c r="ET17" s="100"/>
      <c r="EU17" s="100"/>
      <c r="EV17" s="100"/>
      <c r="EW17" s="100"/>
      <c r="EX17" s="100"/>
      <c r="EY17" s="105" t="s">
        <v>159</v>
      </c>
      <c r="EZ17" s="106">
        <f>IF(EZ7="-",NA(),EZ7)</f>
        <v>50.1</v>
      </c>
      <c r="FA17" s="106">
        <f t="shared" ref="FA17:FD17" si="19">IF(FA7="-",NA(),FA7)</f>
        <v>42.8</v>
      </c>
      <c r="FB17" s="106">
        <f t="shared" si="19"/>
        <v>52.1</v>
      </c>
      <c r="FC17" s="106">
        <f t="shared" si="19"/>
        <v>46.9</v>
      </c>
      <c r="FD17" s="106">
        <f t="shared" si="19"/>
        <v>52.6</v>
      </c>
      <c r="FE17" s="100"/>
      <c r="FF17" s="100"/>
      <c r="FG17" s="100"/>
      <c r="FH17" s="100"/>
      <c r="FI17" s="105" t="s">
        <v>159</v>
      </c>
      <c r="FJ17" s="106">
        <f>IF(FJ7="-",NA(),FJ7)</f>
        <v>27.4</v>
      </c>
      <c r="FK17" s="106">
        <f t="shared" ref="FK17:FN17" si="20">IF(FK7="-",NA(),FK7)</f>
        <v>18.7</v>
      </c>
      <c r="FL17" s="106">
        <f t="shared" si="20"/>
        <v>20.7</v>
      </c>
      <c r="FM17" s="106">
        <f t="shared" si="20"/>
        <v>18.2</v>
      </c>
      <c r="FN17" s="106">
        <f t="shared" si="20"/>
        <v>12.4</v>
      </c>
      <c r="FO17" s="100"/>
      <c r="FP17" s="100"/>
      <c r="FQ17" s="100"/>
      <c r="FR17" s="100"/>
      <c r="FS17" s="105" t="s">
        <v>159</v>
      </c>
      <c r="FT17" s="106">
        <f>IF(FT7="-",NA(),FT7)</f>
        <v>54.6</v>
      </c>
      <c r="FU17" s="106">
        <f t="shared" ref="FU17:FX17" si="21">IF(FU7="-",NA(),FU7)</f>
        <v>52.7</v>
      </c>
      <c r="FV17" s="106">
        <f t="shared" si="21"/>
        <v>42.1</v>
      </c>
      <c r="FW17" s="106">
        <f t="shared" si="21"/>
        <v>38.200000000000003</v>
      </c>
      <c r="FX17" s="106">
        <f t="shared" si="21"/>
        <v>31.5</v>
      </c>
      <c r="FY17" s="100"/>
      <c r="FZ17" s="100"/>
      <c r="GA17" s="100"/>
      <c r="GB17" s="100"/>
      <c r="GC17" s="105" t="s">
        <v>160</v>
      </c>
      <c r="GD17" s="106">
        <f>IF(GD7="-",NA(),GD7)</f>
        <v>54.5</v>
      </c>
      <c r="GE17" s="106">
        <f t="shared" ref="GE17:GH17" si="22">IF(GE7="-",NA(),GE7)</f>
        <v>56.1</v>
      </c>
      <c r="GF17" s="106">
        <f t="shared" si="22"/>
        <v>56</v>
      </c>
      <c r="GG17" s="106">
        <f t="shared" si="22"/>
        <v>57.7</v>
      </c>
      <c r="GH17" s="106">
        <f t="shared" si="22"/>
        <v>58.2</v>
      </c>
      <c r="GI17" s="100"/>
      <c r="GJ17" s="100"/>
      <c r="GK17" s="100"/>
      <c r="GL17" s="100"/>
      <c r="GM17" s="105" t="s">
        <v>159</v>
      </c>
      <c r="GN17" s="106">
        <f>IF(GN7="-",NA(),GN7)</f>
        <v>55.8</v>
      </c>
      <c r="GO17" s="106">
        <f t="shared" ref="GO17:GR17" si="23">IF(GO7="-",NA(),GO7)</f>
        <v>52.7</v>
      </c>
      <c r="GP17" s="106">
        <f t="shared" si="23"/>
        <v>57.1</v>
      </c>
      <c r="GQ17" s="106">
        <f t="shared" si="23"/>
        <v>53.6</v>
      </c>
      <c r="GR17" s="106">
        <f t="shared" si="23"/>
        <v>56.4</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f>IF(KW7="-",NA(),KW7)</f>
        <v>16.2</v>
      </c>
      <c r="KX17" s="106">
        <f t="shared" ref="KX17:LA17" si="34">IF(KX7="-",NA(),KX7)</f>
        <v>14.4</v>
      </c>
      <c r="KY17" s="106">
        <f t="shared" si="34"/>
        <v>14.2</v>
      </c>
      <c r="KZ17" s="106">
        <f t="shared" si="34"/>
        <v>14.5</v>
      </c>
      <c r="LA17" s="106">
        <f t="shared" si="34"/>
        <v>15.7</v>
      </c>
      <c r="LB17" s="100"/>
      <c r="LC17" s="100"/>
      <c r="LD17" s="100"/>
      <c r="LE17" s="100"/>
      <c r="LF17" s="105" t="s">
        <v>159</v>
      </c>
      <c r="LG17" s="106">
        <f>IF(LG7="-",NA(),LG7)</f>
        <v>4.4000000000000004</v>
      </c>
      <c r="LH17" s="106">
        <f t="shared" ref="LH17:LK17" si="35">IF(LH7="-",NA(),LH7)</f>
        <v>1.2</v>
      </c>
      <c r="LI17" s="106">
        <f t="shared" si="35"/>
        <v>0.1</v>
      </c>
      <c r="LJ17" s="106">
        <f t="shared" si="35"/>
        <v>3.5</v>
      </c>
      <c r="LK17" s="106">
        <f t="shared" si="35"/>
        <v>3.3</v>
      </c>
      <c r="LL17" s="100"/>
      <c r="LM17" s="100"/>
      <c r="LN17" s="100"/>
      <c r="LO17" s="100"/>
      <c r="LP17" s="105" t="s">
        <v>159</v>
      </c>
      <c r="LQ17" s="106">
        <f>IF(LQ7="-",NA(),LQ7)</f>
        <v>0</v>
      </c>
      <c r="LR17" s="106">
        <f t="shared" ref="LR17:LU17" si="36">IF(LR7="-",NA(),LR7)</f>
        <v>0</v>
      </c>
      <c r="LS17" s="106">
        <f t="shared" si="36"/>
        <v>0</v>
      </c>
      <c r="LT17" s="106">
        <f t="shared" si="36"/>
        <v>0</v>
      </c>
      <c r="LU17" s="106">
        <f t="shared" si="36"/>
        <v>0</v>
      </c>
      <c r="LV17" s="100"/>
      <c r="LW17" s="100"/>
      <c r="LX17" s="100"/>
      <c r="LY17" s="100"/>
      <c r="LZ17" s="105" t="s">
        <v>159</v>
      </c>
      <c r="MA17" s="106">
        <f>IF(MA7="-",NA(),MA7)</f>
        <v>11.8</v>
      </c>
      <c r="MB17" s="106">
        <f t="shared" ref="MB17:ME17" si="37">IF(MB7="-",NA(),MB7)</f>
        <v>17</v>
      </c>
      <c r="MC17" s="106">
        <f t="shared" si="37"/>
        <v>22.2</v>
      </c>
      <c r="MD17" s="106">
        <f t="shared" si="37"/>
        <v>27.4</v>
      </c>
      <c r="ME17" s="106">
        <f t="shared" si="37"/>
        <v>32.700000000000003</v>
      </c>
      <c r="MF17" s="100"/>
      <c r="MG17" s="100"/>
      <c r="MH17" s="100"/>
      <c r="MI17" s="100"/>
      <c r="MJ17" s="105" t="s">
        <v>159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9" t="s">
        <v>162</v>
      </c>
      <c r="C18" s="199"/>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163</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163</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164</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164</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165</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163</v>
      </c>
      <c r="DK18" s="106">
        <f>IF(DP7="-",NA(),DP7)</f>
        <v>20</v>
      </c>
      <c r="DL18" s="106">
        <f t="shared" ref="DL18:DO18" si="45">IF(DQ7="-",NA(),DQ7)</f>
        <v>18.2</v>
      </c>
      <c r="DM18" s="106">
        <f t="shared" si="45"/>
        <v>20.9</v>
      </c>
      <c r="DN18" s="106">
        <f t="shared" si="45"/>
        <v>21.1</v>
      </c>
      <c r="DO18" s="106">
        <f t="shared" si="45"/>
        <v>19</v>
      </c>
      <c r="DP18" s="100"/>
      <c r="DQ18" s="100"/>
      <c r="DR18" s="100"/>
      <c r="DS18" s="100"/>
      <c r="DT18" s="105" t="s">
        <v>163</v>
      </c>
      <c r="DU18" s="106">
        <f>IF(DZ7="-",NA(),DZ7)</f>
        <v>109.9</v>
      </c>
      <c r="DV18" s="106">
        <f t="shared" ref="DV18:DY18" si="46">IF(EA7="-",NA(),EA7)</f>
        <v>103.6</v>
      </c>
      <c r="DW18" s="106">
        <f t="shared" si="46"/>
        <v>95.7</v>
      </c>
      <c r="DX18" s="106">
        <f t="shared" si="46"/>
        <v>88.5</v>
      </c>
      <c r="DY18" s="106">
        <f t="shared" si="46"/>
        <v>92.4</v>
      </c>
      <c r="DZ18" s="100"/>
      <c r="EA18" s="100"/>
      <c r="EB18" s="100"/>
      <c r="EC18" s="100"/>
      <c r="ED18" s="105" t="s">
        <v>163</v>
      </c>
      <c r="EE18" s="106">
        <f>IF(EJ7="-",NA(),EJ7)</f>
        <v>59.6</v>
      </c>
      <c r="EF18" s="106">
        <f t="shared" ref="EF18:EI18" si="47">IF(EK7="-",NA(),EK7)</f>
        <v>60.3</v>
      </c>
      <c r="EG18" s="106">
        <f t="shared" si="47"/>
        <v>60.2</v>
      </c>
      <c r="EH18" s="106">
        <f t="shared" si="47"/>
        <v>61.2</v>
      </c>
      <c r="EI18" s="106">
        <f t="shared" si="47"/>
        <v>61.9</v>
      </c>
      <c r="EJ18" s="100"/>
      <c r="EK18" s="100"/>
      <c r="EL18" s="100"/>
      <c r="EM18" s="100"/>
      <c r="EN18" s="105" t="s">
        <v>163</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164</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163</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163</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163</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163</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165</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163</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163</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163</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9" t="s">
        <v>166</v>
      </c>
      <c r="C19" s="19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9" t="s">
        <v>167</v>
      </c>
      <c r="C20" s="199"/>
      <c r="D20" s="100"/>
    </row>
    <row r="21" spans="1:374" x14ac:dyDescent="0.15">
      <c r="A21" s="97">
        <f t="shared" si="7"/>
        <v>7</v>
      </c>
      <c r="B21" s="199" t="s">
        <v>168</v>
      </c>
      <c r="C21" s="199"/>
      <c r="D21" s="100"/>
    </row>
    <row r="22" spans="1:374" x14ac:dyDescent="0.15">
      <c r="A22" s="97">
        <f t="shared" si="7"/>
        <v>8</v>
      </c>
      <c r="B22" s="199" t="s">
        <v>169</v>
      </c>
      <c r="C22" s="199"/>
      <c r="D22" s="100"/>
      <c r="E22" s="200" t="s">
        <v>170</v>
      </c>
      <c r="F22" s="201"/>
      <c r="G22" s="201"/>
      <c r="H22" s="201"/>
      <c r="I22" s="202"/>
    </row>
    <row r="23" spans="1:374" x14ac:dyDescent="0.15">
      <c r="A23" s="97">
        <f t="shared" si="7"/>
        <v>9</v>
      </c>
      <c r="B23" s="199" t="s">
        <v>171</v>
      </c>
      <c r="C23" s="199"/>
      <c r="D23" s="100"/>
      <c r="E23" s="203"/>
      <c r="F23" s="204"/>
      <c r="G23" s="204"/>
      <c r="H23" s="204"/>
      <c r="I23" s="205"/>
    </row>
    <row r="24" spans="1:374" x14ac:dyDescent="0.15">
      <c r="A24" s="97">
        <f t="shared" si="7"/>
        <v>10</v>
      </c>
      <c r="B24" s="199" t="s">
        <v>172</v>
      </c>
      <c r="C24" s="199"/>
      <c r="D24" s="100"/>
      <c r="E24" s="203"/>
      <c r="F24" s="204"/>
      <c r="G24" s="204"/>
      <c r="H24" s="204"/>
      <c r="I24" s="205"/>
    </row>
    <row r="25" spans="1:374" x14ac:dyDescent="0.15">
      <c r="A25" s="97">
        <f t="shared" si="7"/>
        <v>11</v>
      </c>
      <c r="B25" s="199" t="s">
        <v>173</v>
      </c>
      <c r="C25" s="199"/>
      <c r="D25" s="100"/>
      <c r="E25" s="203"/>
      <c r="F25" s="204"/>
      <c r="G25" s="204"/>
      <c r="H25" s="204"/>
      <c r="I25" s="205"/>
    </row>
    <row r="26" spans="1:374" x14ac:dyDescent="0.15">
      <c r="A26" s="97">
        <f t="shared" si="7"/>
        <v>12</v>
      </c>
      <c r="B26" s="199" t="s">
        <v>174</v>
      </c>
      <c r="C26" s="199"/>
      <c r="D26" s="100"/>
      <c r="E26" s="203"/>
      <c r="F26" s="204"/>
      <c r="G26" s="204"/>
      <c r="H26" s="204"/>
      <c r="I26" s="205"/>
    </row>
    <row r="27" spans="1:374" x14ac:dyDescent="0.15">
      <c r="A27" s="97">
        <f t="shared" si="7"/>
        <v>13</v>
      </c>
      <c r="B27" s="199" t="s">
        <v>175</v>
      </c>
      <c r="C27" s="199"/>
      <c r="D27" s="100"/>
      <c r="E27" s="203"/>
      <c r="F27" s="204"/>
      <c r="G27" s="204"/>
      <c r="H27" s="204"/>
      <c r="I27" s="205"/>
    </row>
    <row r="28" spans="1:374" x14ac:dyDescent="0.15">
      <c r="A28" s="97">
        <f t="shared" si="7"/>
        <v>14</v>
      </c>
      <c r="B28" s="199" t="s">
        <v>176</v>
      </c>
      <c r="C28" s="199"/>
      <c r="D28" s="100"/>
      <c r="E28" s="203"/>
      <c r="F28" s="204"/>
      <c r="G28" s="204"/>
      <c r="H28" s="204"/>
      <c r="I28" s="205"/>
    </row>
    <row r="29" spans="1:374" x14ac:dyDescent="0.15">
      <c r="A29" s="97">
        <f t="shared" si="7"/>
        <v>15</v>
      </c>
      <c r="B29" s="199" t="s">
        <v>177</v>
      </c>
      <c r="C29" s="199"/>
      <c r="D29" s="100"/>
      <c r="E29" s="203"/>
      <c r="F29" s="204"/>
      <c r="G29" s="204"/>
      <c r="H29" s="204"/>
      <c r="I29" s="205"/>
    </row>
    <row r="30" spans="1:374" x14ac:dyDescent="0.15">
      <c r="A30" s="97">
        <f t="shared" si="7"/>
        <v>16</v>
      </c>
      <c r="B30" s="199" t="s">
        <v>178</v>
      </c>
      <c r="C30" s="199"/>
      <c r="D30" s="100"/>
      <c r="E30" s="203"/>
      <c r="F30" s="204"/>
      <c r="G30" s="204"/>
      <c r="H30" s="204"/>
      <c r="I30" s="205"/>
    </row>
    <row r="31" spans="1:374" x14ac:dyDescent="0.15">
      <c r="A31" s="97">
        <f t="shared" si="7"/>
        <v>17</v>
      </c>
      <c r="B31" s="199" t="s">
        <v>179</v>
      </c>
      <c r="C31" s="199"/>
      <c r="D31" s="100"/>
      <c r="E31" s="203"/>
      <c r="F31" s="204"/>
      <c r="G31" s="204"/>
      <c r="H31" s="204"/>
      <c r="I31" s="205"/>
    </row>
    <row r="32" spans="1:374" x14ac:dyDescent="0.15">
      <c r="A32" s="97">
        <f t="shared" si="7"/>
        <v>18</v>
      </c>
      <c r="B32" s="199" t="s">
        <v>180</v>
      </c>
      <c r="C32" s="199"/>
      <c r="D32" s="100"/>
      <c r="E32" s="203"/>
      <c r="F32" s="204"/>
      <c r="G32" s="204"/>
      <c r="H32" s="204"/>
      <c r="I32" s="205"/>
    </row>
    <row r="33" spans="1:9" x14ac:dyDescent="0.15">
      <c r="A33" s="97">
        <f t="shared" si="7"/>
        <v>19</v>
      </c>
      <c r="B33" s="199" t="s">
        <v>181</v>
      </c>
      <c r="C33" s="199"/>
      <c r="D33" s="100"/>
      <c r="E33" s="203"/>
      <c r="F33" s="204"/>
      <c r="G33" s="204"/>
      <c r="H33" s="204"/>
      <c r="I33" s="205"/>
    </row>
    <row r="34" spans="1:9" x14ac:dyDescent="0.15">
      <c r="A34" s="97">
        <f t="shared" si="7"/>
        <v>20</v>
      </c>
      <c r="B34" s="199" t="s">
        <v>182</v>
      </c>
      <c r="C34" s="199"/>
      <c r="D34" s="100"/>
      <c r="E34" s="203"/>
      <c r="F34" s="204"/>
      <c r="G34" s="204"/>
      <c r="H34" s="204"/>
      <c r="I34" s="205"/>
    </row>
    <row r="35" spans="1:9" ht="25.5" customHeight="1" x14ac:dyDescent="0.15">
      <c r="E35" s="206"/>
      <c r="F35" s="207"/>
      <c r="G35" s="207"/>
      <c r="H35" s="207"/>
      <c r="I35" s="208"/>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2021-01-19T05:00:19Z</cp:lastPrinted>
  <dcterms:created xsi:type="dcterms:W3CDTF">2020-12-15T03:34:37Z</dcterms:created>
  <dcterms:modified xsi:type="dcterms:W3CDTF">2021-01-19T05:00:22Z</dcterms:modified>
  <cp:category/>
</cp:coreProperties>
</file>