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メール用\"/>
    </mc:Choice>
  </mc:AlternateContent>
  <workbookProtection workbookAlgorithmName="SHA-512" workbookHashValue="AL22z5EEp3k/TdV8uFX+9zskN1pF3SgyY98TB/KH1BW14hMZjs+ql05swxOvaLlqQqaza1wDOmD+EFLKHnAvhA==" workbookSaltValue="du+9zCI5sP/6KoqZcBNSQ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HG54" i="4"/>
  <c r="HG32" i="4"/>
  <c r="FH78" i="4"/>
  <c r="DS54" i="4"/>
  <c r="DS32" i="4"/>
  <c r="AE32" i="4"/>
  <c r="AN78" i="4"/>
  <c r="AE54"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<sst xmlns="http://schemas.openxmlformats.org/spreadsheetml/2006/main" count="321" uniqueCount="181">
  <si>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</si>
  <si>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</si>
  <si>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</si>
  <si>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</si>
  <si>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</si>
  <si>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</si>
  <si>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</si>
  <si>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</si>
  <si>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</si>
  <si>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</si>
  <si>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</si>
  <si>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</si>
  <si>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</si>
  <si>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</si>
  <si>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</si>
  <si>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</si>
  <si>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</si>
  <si>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</si>
  <si>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</si>
  <si>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</si>
  <si>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</si>
  <si>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</si>
  <si>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</si>
  <si>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</si>
  <si>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</si>
  <si>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</si>
  <si>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</si>
  <si>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</si>
  <si>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</si>
  <si>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</si>
  <si>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</si>
  <si>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</si>
  <si>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</si>
  <si>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</si>
  <si>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</si>
  <si>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</si>
  <si>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</si>
  <si>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</si>
  <si>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</si>
  <si>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</si>
  <si>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</si>
  <si>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</si>
  <si>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</si>
  <si>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</si>
  <si>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</si>
  <si>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</si>
  <si>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</si>
  <si>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</si>
  <si>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</si>
  <si>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</si>
  <si>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</si>
  <si>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</si>
  <si>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</si>
  <si>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</si>
  <si>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</si>
  <si>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</si>
  <si>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</si>
  <si>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</si>
  <si>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</si>
  <si>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</si>
  <si>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</si>
  <si>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</si>
  <si>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</si>
  <si>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</si>
  <si>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</si>
  <si>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</si>
  <si>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</si>
  <si>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</si>
  <si>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</si>
  <si>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</si>
  <si>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</si>
  <si>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</si>
  <si>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</si>
  <si>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</si>
  <si>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</si>
  <si>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</si>
  <si>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</si>
  <si>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</si>
  <si>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</si>
  <si>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</si>
  <si>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</si>
  <si>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</si>
  <si>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</si>
  <si>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</si>
  <si>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</si>
  <si>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</si>
  <si>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</si>
  <si>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</si>
  <si>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</si>
  <si>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</si>
  <si>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</si>
  <si>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</si>
  <si>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</si>
  <si>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</si>
  <si>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</si>
  <si>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</si>
  <si>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</si>
  <si>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</si>
  <si>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</si>
  <si>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</si>
  <si>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</si>
  <si>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</si>
  <si>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</si>
  <si>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</si>
  <si>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</si>
  <si>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</si>
  <si>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</si>
  <si>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</si>
  <si>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</si>
  <si>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</si>
  <si>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</si>
  <si>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</si>
  <si>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</si>
  <si>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</si>
  <si>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</si>
  <si>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</si>
  <si>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</si>
  <si>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</si>
  <si>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</si>
  <si>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</si>
  <si>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</si>
  <si>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</si>
  <si>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</si>
  <si>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</si>
  <si>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</si>
  <si>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</si>
  <si>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</si>
  <si>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</si>
  <si>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</si>
  <si>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</si>
  <si>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</si>
  <si>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</si>
  <si>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</si>
  <si>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</si>
  <si>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</si>
  <si>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</si>
  <si>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</si>
  <si>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</si>
  <si>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</si>
  <si>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</si>
  <si>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</si>
  <si>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</si>
  <si>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</si>
  <si>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</si>
  <si>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</si>
  <si>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</si>
  <si>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</si>
  <si>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</si>
  <si>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</si>
  <si>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</si>
  <si>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</si>
  <si>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</si>
  <si>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</si>
  <si>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</si>
  <si>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</si>
  <si>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</si>
  <si>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</si>
  <si>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</si>
  <si>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</si>
  <si>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</si>
  <si>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公立置賜総合病院</t>
  </si>
  <si>
    <t>条例全部</t>
  </si>
  <si>
    <t>病院事業</t>
  </si>
  <si>
    <t>一般病院</t>
  </si>
  <si>
    <t>400床以上～500床未満</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</si>
  <si>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</si>
  <si>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</si>
  <si>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</si>
  <si>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</si>
  <si>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</si>
  <si>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</si>
  <si>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</si>
  <si>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</si>
  <si>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</si>
  <si>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</si>
  <si>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</si>
  <si>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</si>
  <si>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「有形固定資産減価償却率」は、前年度より2.0ポイント増加、平均値より12.2ポイント上回っており、平均より老朽化が進んでいる。</t>
    </r>
    <r>
      <rPr>
        <sz val="11"/>
        <color rgb="FFFF0000"/>
        <rFont val="ＭＳ ゴシック"/>
        <family val="3"/>
        <charset val="128"/>
      </rPr>
      <t xml:space="preserve">
</t>
    </r>
    <r>
      <rPr>
        <sz val="11"/>
        <color theme="1"/>
        <rFont val="ＭＳ ゴシック"/>
        <family val="3"/>
        <charset val="128"/>
      </rPr>
      <t>　「器械備品減価償却率」は、前年度より5.4ポイント増加したが、平均値との差は3.5ポイントと大幅な乖離はなく、器械備品を計画的に更新している結果と思われる。</t>
    </r>
    <r>
      <rPr>
        <sz val="11"/>
        <color rgb="FFFF0000"/>
        <rFont val="ＭＳ ゴシック"/>
        <family val="3"/>
        <charset val="128"/>
      </rPr>
      <t xml:space="preserve">
</t>
    </r>
    <r>
      <rPr>
        <sz val="11"/>
        <color theme="1"/>
        <rFont val="ＭＳ ゴシック"/>
        <family val="3"/>
        <charset val="128"/>
      </rPr>
      <t>　以上から、有形固定資産のうち、簡単に更新することができない「建物（施設・設備）」の老朽化が進んでいると見ることができ、今後は、設備更新や大規模改修などの更新費用が増加することが見込まれることから、施設・設備の計画的な改修修繕が必要である。</t>
    </r>
    <rPh sb="51" eb="53">
      <t>ヘイキン</t>
    </rPh>
    <rPh sb="103" eb="104">
      <t>サ</t>
    </rPh>
    <rPh sb="113" eb="115">
      <t>オオハバ</t>
    </rPh>
    <rPh sb="116" eb="118">
      <t>カイリ</t>
    </rPh>
    <rPh sb="147" eb="149">
      <t>イジョウ</t>
    </rPh>
    <rPh sb="245" eb="247">
      <t>シセツ</t>
    </rPh>
    <rPh sb="248" eb="250">
      <t>セツビ</t>
    </rPh>
    <rPh sb="251" eb="254">
      <t>ケイカクテキ</t>
    </rPh>
    <rPh sb="255" eb="257">
      <t>カイシュウ</t>
    </rPh>
    <rPh sb="257" eb="259">
      <t>シュウゼン</t>
    </rPh>
    <phoneticPr fontId="5"/>
  </si>
  <si>
    <t>　公立置賜総合病院は、置賜二次保健医療圏の中核医療機関として高度・専門医療を提供するとともに、小児・周産期医療、精神医療等の専門医療を担い、災害拠点病院としての機能、臨床研修指定病院として研修医を育成する教育機能も有している。
　また、置賜地域唯一の救命救急センターを併設し、救急医療を担っている。</t>
    <rPh sb="23" eb="25">
      <t>イリョウ</t>
    </rPh>
    <rPh sb="25" eb="27">
      <t>キカン</t>
    </rPh>
    <rPh sb="33" eb="35">
      <t>センモン</t>
    </rPh>
    <rPh sb="38" eb="40">
      <t>テイキョウ</t>
    </rPh>
    <rPh sb="60" eb="61">
      <t>トウ</t>
    </rPh>
    <rPh sb="62" eb="64">
      <t>センモン</t>
    </rPh>
    <rPh sb="64" eb="66">
      <t>イリョウ</t>
    </rPh>
    <rPh sb="67" eb="68">
      <t>ニナ</t>
    </rPh>
    <rPh sb="70" eb="72">
      <t>サイガイ</t>
    </rPh>
    <rPh sb="72" eb="74">
      <t>キョテン</t>
    </rPh>
    <rPh sb="74" eb="76">
      <t>ビョウイン</t>
    </rPh>
    <rPh sb="80" eb="82">
      <t>キノウ</t>
    </rPh>
    <rPh sb="83" eb="85">
      <t>リンショウ</t>
    </rPh>
    <rPh sb="85" eb="87">
      <t>ケンシュウ</t>
    </rPh>
    <rPh sb="87" eb="89">
      <t>シテイ</t>
    </rPh>
    <rPh sb="89" eb="91">
      <t>ビョウイン</t>
    </rPh>
    <rPh sb="107" eb="108">
      <t>ユウ</t>
    </rPh>
    <rPh sb="134" eb="136">
      <t>ヘイセツ</t>
    </rPh>
    <phoneticPr fontId="5"/>
  </si>
  <si>
    <t>　「入院患者１人１日当たり収益」は微減となったが、「病床利用率」の増に伴い入院収益が増加し、「医業収支比率」は2.6ポイント改善、「経常収支比率」は３年ぶりに100％を上回った。なお、精神科を有するため、入院・外来ともに診療単価は他病院と比較すると低い状況にある。
　収入増に伴い、「累積欠損金比率」は改善。「病床利用率」は、Ｈ29年度に行った病棟再編に伴い29床を休床していることから、実際の利用率より低い数値が計上されている。「職員給与費対医業収益比率」は収入増に伴い0.8ポイント改善している。
　</t>
    <rPh sb="2" eb="4">
      <t>ニュウイン</t>
    </rPh>
    <rPh sb="4" eb="6">
      <t>カンジャ</t>
    </rPh>
    <rPh sb="7" eb="8">
      <t>ニン</t>
    </rPh>
    <rPh sb="9" eb="10">
      <t>ヒ</t>
    </rPh>
    <rPh sb="10" eb="11">
      <t>ア</t>
    </rPh>
    <rPh sb="13" eb="15">
      <t>シュウエキ</t>
    </rPh>
    <rPh sb="17" eb="19">
      <t>ビゲン</t>
    </rPh>
    <rPh sb="26" eb="28">
      <t>ビョウショウ</t>
    </rPh>
    <rPh sb="28" eb="30">
      <t>リヨウ</t>
    </rPh>
    <rPh sb="30" eb="31">
      <t>リツ</t>
    </rPh>
    <rPh sb="37" eb="39">
      <t>ニュウイン</t>
    </rPh>
    <rPh sb="39" eb="41">
      <t>シュウエキ</t>
    </rPh>
    <rPh sb="42" eb="44">
      <t>ゾウカ</t>
    </rPh>
    <rPh sb="84" eb="86">
      <t>ウワマワ</t>
    </rPh>
    <rPh sb="102" eb="104">
      <t>ニュウイン</t>
    </rPh>
    <rPh sb="105" eb="107">
      <t>ガイライ</t>
    </rPh>
    <rPh sb="110" eb="112">
      <t>シンリョウ</t>
    </rPh>
    <rPh sb="112" eb="114">
      <t>タンカ</t>
    </rPh>
    <rPh sb="126" eb="128">
      <t>ジョウキョウ</t>
    </rPh>
    <rPh sb="197" eb="199">
      <t>リヨウ</t>
    </rPh>
    <rPh sb="230" eb="232">
      <t>シュウニュウ</t>
    </rPh>
    <rPh sb="232" eb="233">
      <t>ゾウ</t>
    </rPh>
    <rPh sb="234" eb="235">
      <t>トモナ</t>
    </rPh>
    <rPh sb="243" eb="245">
      <t>カイゼン</t>
    </rPh>
    <phoneticPr fontId="5"/>
  </si>
  <si>
    <t>　地域医療構想を踏まえ、H29に病棟再編を行い、入院診療単価の向上を図ってきた。再編後２年を経過したR01年度は、高い病床利用率を達成したことで大きな増収となり、経常収支比率や医業収支比率など主要指標が改善している。しかし、職員給与費対医業収益比率はなお全国平均より高く、建物老朽化に伴う費用の増加も懸念される。
　今後も人口減少に伴い患者数の減少が進むと予想されるため、「１人１日当たり収益（入院・外来）」を上げるとともに、医業費用の削減を図ることにより医業収支を改善し、経営基盤の強化に努める必要がある。</t>
    <rPh sb="1" eb="3">
      <t>チイキ</t>
    </rPh>
    <rPh sb="3" eb="5">
      <t>イリョウ</t>
    </rPh>
    <rPh sb="5" eb="7">
      <t>コウソウ</t>
    </rPh>
    <rPh sb="8" eb="9">
      <t>フ</t>
    </rPh>
    <rPh sb="16" eb="18">
      <t>ビョウトウ</t>
    </rPh>
    <rPh sb="18" eb="20">
      <t>サイヘン</t>
    </rPh>
    <rPh sb="21" eb="22">
      <t>オコナ</t>
    </rPh>
    <rPh sb="24" eb="26">
      <t>ニュウイン</t>
    </rPh>
    <rPh sb="26" eb="28">
      <t>シンリョウ</t>
    </rPh>
    <rPh sb="28" eb="30">
      <t>タンカ</t>
    </rPh>
    <rPh sb="31" eb="33">
      <t>コウジョウ</t>
    </rPh>
    <rPh sb="34" eb="35">
      <t>ハカ</t>
    </rPh>
    <rPh sb="40" eb="43">
      <t>サイヘンゴ</t>
    </rPh>
    <rPh sb="44" eb="45">
      <t>ネン</t>
    </rPh>
    <rPh sb="46" eb="48">
      <t>ケイカ</t>
    </rPh>
    <rPh sb="53" eb="55">
      <t>ネンド</t>
    </rPh>
    <rPh sb="57" eb="58">
      <t>タカ</t>
    </rPh>
    <rPh sb="59" eb="61">
      <t>ビョウショウ</t>
    </rPh>
    <rPh sb="61" eb="63">
      <t>リヨウ</t>
    </rPh>
    <rPh sb="63" eb="64">
      <t>リツ</t>
    </rPh>
    <rPh sb="65" eb="67">
      <t>タッセイ</t>
    </rPh>
    <rPh sb="72" eb="73">
      <t>オオ</t>
    </rPh>
    <rPh sb="75" eb="77">
      <t>ゾウシュウ</t>
    </rPh>
    <rPh sb="81" eb="83">
      <t>ケイジョウ</t>
    </rPh>
    <rPh sb="83" eb="85">
      <t>シュウシ</t>
    </rPh>
    <rPh sb="85" eb="87">
      <t>ヒリツ</t>
    </rPh>
    <rPh sb="88" eb="90">
      <t>イギョウ</t>
    </rPh>
    <rPh sb="90" eb="92">
      <t>シュウシ</t>
    </rPh>
    <rPh sb="92" eb="94">
      <t>ヒリツ</t>
    </rPh>
    <rPh sb="96" eb="98">
      <t>シュヨウ</t>
    </rPh>
    <rPh sb="98" eb="100">
      <t>シヒョウ</t>
    </rPh>
    <rPh sb="101" eb="103">
      <t>カイゼン</t>
    </rPh>
    <rPh sb="112" eb="114">
      <t>ショクイン</t>
    </rPh>
    <rPh sb="114" eb="116">
      <t>キュウヨ</t>
    </rPh>
    <rPh sb="116" eb="117">
      <t>ヒ</t>
    </rPh>
    <rPh sb="117" eb="118">
      <t>タイ</t>
    </rPh>
    <rPh sb="118" eb="120">
      <t>イギョウ</t>
    </rPh>
    <rPh sb="120" eb="122">
      <t>シュウエキ</t>
    </rPh>
    <rPh sb="122" eb="124">
      <t>ヒリツ</t>
    </rPh>
    <rPh sb="127" eb="129">
      <t>ゼンコク</t>
    </rPh>
    <rPh sb="129" eb="131">
      <t>ヘイキン</t>
    </rPh>
    <rPh sb="133" eb="134">
      <t>タカ</t>
    </rPh>
    <rPh sb="136" eb="138">
      <t>タテモノ</t>
    </rPh>
    <rPh sb="138" eb="140">
      <t>ロウキュウ</t>
    </rPh>
    <rPh sb="140" eb="141">
      <t>カ</t>
    </rPh>
    <rPh sb="142" eb="143">
      <t>トモナ</t>
    </rPh>
    <rPh sb="144" eb="146">
      <t>ヒヨウ</t>
    </rPh>
    <rPh sb="147" eb="149">
      <t>ゾウカ</t>
    </rPh>
    <rPh sb="150" eb="152">
      <t>ケネン</t>
    </rPh>
    <rPh sb="158" eb="160">
      <t>コンゴ</t>
    </rPh>
    <rPh sb="161" eb="163">
      <t>ジンコウ</t>
    </rPh>
    <rPh sb="163" eb="165">
      <t>ゲンショウ</t>
    </rPh>
    <rPh sb="166" eb="167">
      <t>トモナ</t>
    </rPh>
    <rPh sb="221" eb="22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</si>
</sst>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83.6</c:v>
                </c:pt>
                <c:pt idx="1">
                  <c:v>79.900000000000006</c:v>
                </c:pt>
                <c:pt idx="2">
                  <c:v>74</c:v>
                </c:pt>
                <c:pt idx="3">
                  <c:v>74.2</c:v>
                </c:pt>
                <c:pt idx="4">
                  <c:v>82.6</c:v>
                </c:pt>
              </c:numCache>
            </c:numRef>
          </c:val>
          <c:extLst xmlns:c16r2="http://schemas.microsoft.com/office/drawing/2015/06/chart">
            <c:ext xmlns:c16="http://schemas.microsoft.com/office/drawing/2014/chart" uri="{C3380CC4-5D6E-409C-BE32-E72D297353CC}">
              <c16:uniqueId val="{00000000-A611-429F-93BC-3DF015C4494C}"/>
            </c:ext>
          </c:extLst>
        </c:ser>
        <c:dLbls>
          <c:showLegendKey val="0"/>
          <c:showVal val="0"/>
          <c:showCatName val="0"/>
          <c:showSerName val="0"/>
          <c:showPercent val="0"/>
          <c:showBubbleSize val="0"/>
        </c:dLbls>
        <c:gapWidth val="150"/>
        <c:axId val="424878296"/>
        <c:axId val="4248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77</c:v>
                </c:pt>
              </c:numCache>
            </c:numRef>
          </c:val>
          <c:smooth val="0"/>
          <c:extLst xmlns:c16r2="http://schemas.microsoft.com/office/drawing/2015/06/chart">
            <c:ext xmlns:c16="http://schemas.microsoft.com/office/drawing/2014/chart" uri="{C3380CC4-5D6E-409C-BE32-E72D297353CC}">
              <c16:uniqueId val="{00000001-A611-429F-93BC-3DF015C4494C}"/>
            </c:ext>
          </c:extLst>
        </c:ser>
        <c:dLbls>
          <c:showLegendKey val="0"/>
          <c:showVal val="0"/>
          <c:showCatName val="0"/>
          <c:showSerName val="0"/>
          <c:showPercent val="0"/>
          <c:showBubbleSize val="0"/>
        </c:dLbls>
        <c:marker val="1"/>
        <c:smooth val="0"/>
        <c:axId val="424878296"/>
        <c:axId val="424880648"/>
      </c:lineChart>
      <c:catAx>
        <c:axId val="424878296"/>
        <c:scaling>
          <c:orientation val="minMax"/>
        </c:scaling>
        <c:delete val="1"/>
        <c:axPos val="b"/>
        <c:numFmt formatCode="General" sourceLinked="1"/>
        <c:majorTickMark val="none"/>
        <c:minorTickMark val="none"/>
        <c:tickLblPos val="none"/>
        <c:crossAx val="424880648"/>
        <c:crosses val="autoZero"/>
        <c:auto val="1"/>
        <c:lblAlgn val="ctr"/>
        <c:lblOffset val="100"/>
        <c:noMultiLvlLbl val="1"/>
      </c:catAx>
      <c:valAx>
        <c:axId val="42488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7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11684</c:v>
                </c:pt>
                <c:pt idx="1">
                  <c:v>13011</c:v>
                </c:pt>
                <c:pt idx="2">
                  <c:v>13206</c:v>
                </c:pt>
                <c:pt idx="3">
                  <c:v>13954</c:v>
                </c:pt>
                <c:pt idx="4">
                  <c:v>14032</c:v>
                </c:pt>
              </c:numCache>
            </c:numRef>
          </c:val>
          <c:extLst xmlns:c16r2="http://schemas.microsoft.com/office/drawing/2015/06/chart">
            <c:ext xmlns:c16="http://schemas.microsoft.com/office/drawing/2014/chart" uri="{C3380CC4-5D6E-409C-BE32-E72D297353CC}">
              <c16:uniqueId val="{00000000-9077-4336-B54B-8FBDAACA285C}"/>
            </c:ext>
          </c:extLst>
        </c:ser>
        <c:dLbls>
          <c:showLegendKey val="0"/>
          <c:showVal val="0"/>
          <c:showCatName val="0"/>
          <c:showSerName val="0"/>
          <c:showPercent val="0"/>
          <c:showBubbleSize val="0"/>
        </c:dLbls>
        <c:gapWidth val="150"/>
        <c:axId val="428383248"/>
        <c:axId val="4283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16979</c:v>
                </c:pt>
              </c:numCache>
            </c:numRef>
          </c:val>
          <c:smooth val="0"/>
          <c:extLst xmlns:c16r2="http://schemas.microsoft.com/office/drawing/2015/06/chart">
            <c:ext xmlns:c16="http://schemas.microsoft.com/office/drawing/2014/chart" uri="{C3380CC4-5D6E-409C-BE32-E72D297353CC}">
              <c16:uniqueId val="{00000001-9077-4336-B54B-8FBDAACA285C}"/>
            </c:ext>
          </c:extLst>
        </c:ser>
        <c:dLbls>
          <c:showLegendKey val="0"/>
          <c:showVal val="0"/>
          <c:showCatName val="0"/>
          <c:showSerName val="0"/>
          <c:showPercent val="0"/>
          <c:showBubbleSize val="0"/>
        </c:dLbls>
        <c:marker val="1"/>
        <c:smooth val="0"/>
        <c:axId val="428383248"/>
        <c:axId val="428379328"/>
      </c:lineChart>
      <c:catAx>
        <c:axId val="428383248"/>
        <c:scaling>
          <c:orientation val="minMax"/>
        </c:scaling>
        <c:delete val="1"/>
        <c:axPos val="b"/>
        <c:numFmt formatCode="General" sourceLinked="1"/>
        <c:majorTickMark val="none"/>
        <c:minorTickMark val="none"/>
        <c:tickLblPos val="none"/>
        <c:crossAx val="428379328"/>
        <c:crosses val="autoZero"/>
        <c:auto val="1"/>
        <c:lblAlgn val="ctr"/>
        <c:lblOffset val="100"/>
        <c:noMultiLvlLbl val="1"/>
      </c:catAx>
      <c:valAx>
        <c:axId val="42837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838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49930</c:v>
                </c:pt>
                <c:pt idx="1">
                  <c:v>50218</c:v>
                </c:pt>
                <c:pt idx="2">
                  <c:v>53649</c:v>
                </c:pt>
                <c:pt idx="3">
                  <c:v>55974</c:v>
                </c:pt>
                <c:pt idx="4">
                  <c:v>54571</c:v>
                </c:pt>
              </c:numCache>
            </c:numRef>
          </c:val>
          <c:extLst xmlns:c16r2="http://schemas.microsoft.com/office/drawing/2015/06/chart">
            <c:ext xmlns:c16="http://schemas.microsoft.com/office/drawing/2014/chart" uri="{C3380CC4-5D6E-409C-BE32-E72D297353CC}">
              <c16:uniqueId val="{00000000-1ACC-45F1-B2B3-66D124D0E36A}"/>
            </c:ext>
          </c:extLst>
        </c:ser>
        <c:dLbls>
          <c:showLegendKey val="0"/>
          <c:showVal val="0"/>
          <c:showCatName val="0"/>
          <c:showSerName val="0"/>
          <c:showPercent val="0"/>
          <c:showBubbleSize val="0"/>
        </c:dLbls>
        <c:gapWidth val="150"/>
        <c:axId val="428384816"/>
        <c:axId val="42837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60271</c:v>
                </c:pt>
              </c:numCache>
            </c:numRef>
          </c:val>
          <c:smooth val="0"/>
          <c:extLst xmlns:c16r2="http://schemas.microsoft.com/office/drawing/2015/06/chart">
            <c:ext xmlns:c16="http://schemas.microsoft.com/office/drawing/2014/chart" uri="{C3380CC4-5D6E-409C-BE32-E72D297353CC}">
              <c16:uniqueId val="{00000001-1ACC-45F1-B2B3-66D124D0E36A}"/>
            </c:ext>
          </c:extLst>
        </c:ser>
        <c:dLbls>
          <c:showLegendKey val="0"/>
          <c:showVal val="0"/>
          <c:showCatName val="0"/>
          <c:showSerName val="0"/>
          <c:showPercent val="0"/>
          <c:showBubbleSize val="0"/>
        </c:dLbls>
        <c:marker val="1"/>
        <c:smooth val="0"/>
        <c:axId val="428384816"/>
        <c:axId val="428378152"/>
      </c:lineChart>
      <c:catAx>
        <c:axId val="428384816"/>
        <c:scaling>
          <c:orientation val="minMax"/>
        </c:scaling>
        <c:delete val="1"/>
        <c:axPos val="b"/>
        <c:numFmt formatCode="General" sourceLinked="1"/>
        <c:majorTickMark val="none"/>
        <c:minorTickMark val="none"/>
        <c:tickLblPos val="none"/>
        <c:crossAx val="428378152"/>
        <c:crosses val="autoZero"/>
        <c:auto val="1"/>
        <c:lblAlgn val="ctr"/>
        <c:lblOffset val="100"/>
        <c:noMultiLvlLbl val="1"/>
      </c:catAx>
      <c:valAx>
        <c:axId val="428378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838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36.9</c:v>
                </c:pt>
                <c:pt idx="1">
                  <c:v>34.9</c:v>
                </c:pt>
                <c:pt idx="2">
                  <c:v>30.9</c:v>
                </c:pt>
                <c:pt idx="3">
                  <c:v>24.9</c:v>
                </c:pt>
                <c:pt idx="4">
                  <c:v>17.7</c:v>
                </c:pt>
              </c:numCache>
            </c:numRef>
          </c:val>
          <c:extLst xmlns:c16r2="http://schemas.microsoft.com/office/drawing/2015/06/chart">
            <c:ext xmlns:c16="http://schemas.microsoft.com/office/drawing/2014/chart" uri="{C3380CC4-5D6E-409C-BE32-E72D297353CC}">
              <c16:uniqueId val="{00000000-9C39-4249-91E1-F0E2A43B0173}"/>
            </c:ext>
          </c:extLst>
        </c:ser>
        <c:dLbls>
          <c:showLegendKey val="0"/>
          <c:showVal val="0"/>
          <c:showCatName val="0"/>
          <c:showSerName val="0"/>
          <c:showPercent val="0"/>
          <c:showBubbleSize val="0"/>
        </c:dLbls>
        <c:gapWidth val="150"/>
        <c:axId val="424881824"/>
        <c:axId val="42244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40.1</c:v>
                </c:pt>
              </c:numCache>
            </c:numRef>
          </c:val>
          <c:smooth val="0"/>
          <c:extLst xmlns:c16r2="http://schemas.microsoft.com/office/drawing/2015/06/chart">
            <c:ext xmlns:c16="http://schemas.microsoft.com/office/drawing/2014/chart" uri="{C3380CC4-5D6E-409C-BE32-E72D297353CC}">
              <c16:uniqueId val="{00000001-9C39-4249-91E1-F0E2A43B0173}"/>
            </c:ext>
          </c:extLst>
        </c:ser>
        <c:dLbls>
          <c:showLegendKey val="0"/>
          <c:showVal val="0"/>
          <c:showCatName val="0"/>
          <c:showSerName val="0"/>
          <c:showPercent val="0"/>
          <c:showBubbleSize val="0"/>
        </c:dLbls>
        <c:marker val="1"/>
        <c:smooth val="0"/>
        <c:axId val="424881824"/>
        <c:axId val="422448920"/>
      </c:lineChart>
      <c:catAx>
        <c:axId val="424881824"/>
        <c:scaling>
          <c:orientation val="minMax"/>
        </c:scaling>
        <c:delete val="1"/>
        <c:axPos val="b"/>
        <c:numFmt formatCode="General" sourceLinked="1"/>
        <c:majorTickMark val="none"/>
        <c:minorTickMark val="none"/>
        <c:tickLblPos val="none"/>
        <c:crossAx val="422448920"/>
        <c:crosses val="autoZero"/>
        <c:auto val="1"/>
        <c:lblAlgn val="ctr"/>
        <c:lblOffset val="100"/>
        <c:noMultiLvlLbl val="1"/>
      </c:catAx>
      <c:valAx>
        <c:axId val="42244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8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88.3</c:v>
                </c:pt>
                <c:pt idx="1">
                  <c:v>86.7</c:v>
                </c:pt>
                <c:pt idx="2">
                  <c:v>88.5</c:v>
                </c:pt>
                <c:pt idx="3">
                  <c:v>89.7</c:v>
                </c:pt>
                <c:pt idx="4">
                  <c:v>92.3</c:v>
                </c:pt>
              </c:numCache>
            </c:numRef>
          </c:val>
          <c:extLst xmlns:c16r2="http://schemas.microsoft.com/office/drawing/2015/06/chart">
            <c:ext xmlns:c16="http://schemas.microsoft.com/office/drawing/2014/chart" uri="{C3380CC4-5D6E-409C-BE32-E72D297353CC}">
              <c16:uniqueId val="{00000000-3678-4AE5-90CB-4EB8E85E10D6}"/>
            </c:ext>
          </c:extLst>
        </c:ser>
        <c:dLbls>
          <c:showLegendKey val="0"/>
          <c:showVal val="0"/>
          <c:showCatName val="0"/>
          <c:showSerName val="0"/>
          <c:showPercent val="0"/>
          <c:showBubbleSize val="0"/>
        </c:dLbls>
        <c:gapWidth val="150"/>
        <c:axId val="422445000"/>
        <c:axId val="4279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92.4</c:v>
                </c:pt>
              </c:numCache>
            </c:numRef>
          </c:val>
          <c:smooth val="0"/>
          <c:extLst xmlns:c16r2="http://schemas.microsoft.com/office/drawing/2015/06/chart">
            <c:ext xmlns:c16="http://schemas.microsoft.com/office/drawing/2014/chart" uri="{C3380CC4-5D6E-409C-BE32-E72D297353CC}">
              <c16:uniqueId val="{00000001-3678-4AE5-90CB-4EB8E85E10D6}"/>
            </c:ext>
          </c:extLst>
        </c:ser>
        <c:dLbls>
          <c:showLegendKey val="0"/>
          <c:showVal val="0"/>
          <c:showCatName val="0"/>
          <c:showSerName val="0"/>
          <c:showPercent val="0"/>
          <c:showBubbleSize val="0"/>
        </c:dLbls>
        <c:marker val="1"/>
        <c:smooth val="0"/>
        <c:axId val="422445000"/>
        <c:axId val="427921544"/>
      </c:lineChart>
      <c:catAx>
        <c:axId val="422445000"/>
        <c:scaling>
          <c:orientation val="minMax"/>
        </c:scaling>
        <c:delete val="1"/>
        <c:axPos val="b"/>
        <c:numFmt formatCode="General" sourceLinked="1"/>
        <c:majorTickMark val="none"/>
        <c:minorTickMark val="none"/>
        <c:tickLblPos val="none"/>
        <c:crossAx val="427921544"/>
        <c:crosses val="autoZero"/>
        <c:auto val="1"/>
        <c:lblAlgn val="ctr"/>
        <c:lblOffset val="100"/>
        <c:noMultiLvlLbl val="1"/>
      </c:catAx>
      <c:valAx>
        <c:axId val="42792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44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101.3</c:v>
                </c:pt>
                <c:pt idx="1">
                  <c:v>101.1</c:v>
                </c:pt>
                <c:pt idx="2">
                  <c:v>99</c:v>
                </c:pt>
                <c:pt idx="3">
                  <c:v>99.3</c:v>
                </c:pt>
                <c:pt idx="4">
                  <c:v>101.2</c:v>
                </c:pt>
              </c:numCache>
            </c:numRef>
          </c:val>
          <c:extLst xmlns:c16r2="http://schemas.microsoft.com/office/drawing/2015/06/chart">
            <c:ext xmlns:c16="http://schemas.microsoft.com/office/drawing/2014/chart" uri="{C3380CC4-5D6E-409C-BE32-E72D297353CC}">
              <c16:uniqueId val="{00000000-A6B4-4D6B-8626-02B053B461FC}"/>
            </c:ext>
          </c:extLst>
        </c:ser>
        <c:dLbls>
          <c:showLegendKey val="0"/>
          <c:showVal val="0"/>
          <c:showCatName val="0"/>
          <c:showSerName val="0"/>
          <c:showPercent val="0"/>
          <c:showBubbleSize val="0"/>
        </c:dLbls>
        <c:gapWidth val="150"/>
        <c:axId val="427922328"/>
        <c:axId val="42791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c:v>
                </c:pt>
              </c:numCache>
            </c:numRef>
          </c:val>
          <c:smooth val="0"/>
          <c:extLst xmlns:c16r2="http://schemas.microsoft.com/office/drawing/2015/06/chart">
            <c:ext xmlns:c16="http://schemas.microsoft.com/office/drawing/2014/chart" uri="{C3380CC4-5D6E-409C-BE32-E72D297353CC}">
              <c16:uniqueId val="{00000001-A6B4-4D6B-8626-02B053B461FC}"/>
            </c:ext>
          </c:extLst>
        </c:ser>
        <c:dLbls>
          <c:showLegendKey val="0"/>
          <c:showVal val="0"/>
          <c:showCatName val="0"/>
          <c:showSerName val="0"/>
          <c:showPercent val="0"/>
          <c:showBubbleSize val="0"/>
        </c:dLbls>
        <c:marker val="1"/>
        <c:smooth val="0"/>
        <c:axId val="427922328"/>
        <c:axId val="427916840"/>
      </c:lineChart>
      <c:catAx>
        <c:axId val="427922328"/>
        <c:scaling>
          <c:orientation val="minMax"/>
        </c:scaling>
        <c:delete val="1"/>
        <c:axPos val="b"/>
        <c:numFmt formatCode="General" sourceLinked="1"/>
        <c:majorTickMark val="none"/>
        <c:minorTickMark val="none"/>
        <c:tickLblPos val="none"/>
        <c:crossAx val="427916840"/>
        <c:crosses val="autoZero"/>
        <c:auto val="1"/>
        <c:lblAlgn val="ctr"/>
        <c:lblOffset val="100"/>
        <c:noMultiLvlLbl val="1"/>
      </c:catAx>
      <c:valAx>
        <c:axId val="42791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792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60.2</c:v>
                </c:pt>
                <c:pt idx="1">
                  <c:v>63.9</c:v>
                </c:pt>
                <c:pt idx="2">
                  <c:v>65.3</c:v>
                </c:pt>
                <c:pt idx="3">
                  <c:v>66.599999999999994</c:v>
                </c:pt>
                <c:pt idx="4">
                  <c:v>68.599999999999994</c:v>
                </c:pt>
              </c:numCache>
            </c:numRef>
          </c:val>
          <c:extLst xmlns:c16r2="http://schemas.microsoft.com/office/drawing/2015/06/chart">
            <c:ext xmlns:c16="http://schemas.microsoft.com/office/drawing/2014/chart" uri="{C3380CC4-5D6E-409C-BE32-E72D297353CC}">
              <c16:uniqueId val="{00000000-D206-45F0-BDFD-1822EE9AC0BF}"/>
            </c:ext>
          </c:extLst>
        </c:ser>
        <c:dLbls>
          <c:showLegendKey val="0"/>
          <c:showVal val="0"/>
          <c:showCatName val="0"/>
          <c:showSerName val="0"/>
          <c:showPercent val="0"/>
          <c:showBubbleSize val="0"/>
        </c:dLbls>
        <c:gapWidth val="150"/>
        <c:axId val="427919976"/>
        <c:axId val="4279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56.4</c:v>
                </c:pt>
              </c:numCache>
            </c:numRef>
          </c:val>
          <c:smooth val="0"/>
          <c:extLst xmlns:c16r2="http://schemas.microsoft.com/office/drawing/2015/06/chart">
            <c:ext xmlns:c16="http://schemas.microsoft.com/office/drawing/2014/chart" uri="{C3380CC4-5D6E-409C-BE32-E72D297353CC}">
              <c16:uniqueId val="{00000001-D206-45F0-BDFD-1822EE9AC0BF}"/>
            </c:ext>
          </c:extLst>
        </c:ser>
        <c:dLbls>
          <c:showLegendKey val="0"/>
          <c:showVal val="0"/>
          <c:showCatName val="0"/>
          <c:showSerName val="0"/>
          <c:showPercent val="0"/>
          <c:showBubbleSize val="0"/>
        </c:dLbls>
        <c:marker val="1"/>
        <c:smooth val="0"/>
        <c:axId val="427919976"/>
        <c:axId val="427922720"/>
      </c:lineChart>
      <c:catAx>
        <c:axId val="427919976"/>
        <c:scaling>
          <c:orientation val="minMax"/>
        </c:scaling>
        <c:delete val="1"/>
        <c:axPos val="b"/>
        <c:numFmt formatCode="General" sourceLinked="1"/>
        <c:majorTickMark val="none"/>
        <c:minorTickMark val="none"/>
        <c:tickLblPos val="none"/>
        <c:crossAx val="427922720"/>
        <c:crosses val="autoZero"/>
        <c:auto val="1"/>
        <c:lblAlgn val="ctr"/>
        <c:lblOffset val="100"/>
        <c:noMultiLvlLbl val="1"/>
      </c:catAx>
      <c:valAx>
        <c:axId val="42792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91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59.6</c:v>
                </c:pt>
                <c:pt idx="1">
                  <c:v>63.6</c:v>
                </c:pt>
                <c:pt idx="2">
                  <c:v>65.3</c:v>
                </c:pt>
                <c:pt idx="3">
                  <c:v>69.2</c:v>
                </c:pt>
                <c:pt idx="4">
                  <c:v>74.599999999999994</c:v>
                </c:pt>
              </c:numCache>
            </c:numRef>
          </c:val>
          <c:extLst xmlns:c16r2="http://schemas.microsoft.com/office/drawing/2015/06/chart">
            <c:ext xmlns:c16="http://schemas.microsoft.com/office/drawing/2014/chart" uri="{C3380CC4-5D6E-409C-BE32-E72D297353CC}">
              <c16:uniqueId val="{00000000-8A59-4AC4-831A-AAF055255B59}"/>
            </c:ext>
          </c:extLst>
        </c:ser>
        <c:dLbls>
          <c:showLegendKey val="0"/>
          <c:showVal val="0"/>
          <c:showCatName val="0"/>
          <c:showSerName val="0"/>
          <c:showPercent val="0"/>
          <c:showBubbleSize val="0"/>
        </c:dLbls>
        <c:gapWidth val="150"/>
        <c:axId val="427917624"/>
        <c:axId val="42792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71.099999999999994</c:v>
                </c:pt>
              </c:numCache>
            </c:numRef>
          </c:val>
          <c:smooth val="0"/>
          <c:extLst xmlns:c16r2="http://schemas.microsoft.com/office/drawing/2015/06/chart">
            <c:ext xmlns:c16="http://schemas.microsoft.com/office/drawing/2014/chart" uri="{C3380CC4-5D6E-409C-BE32-E72D297353CC}">
              <c16:uniqueId val="{00000001-8A59-4AC4-831A-AAF055255B59}"/>
            </c:ext>
          </c:extLst>
        </c:ser>
        <c:dLbls>
          <c:showLegendKey val="0"/>
          <c:showVal val="0"/>
          <c:showCatName val="0"/>
          <c:showSerName val="0"/>
          <c:showPercent val="0"/>
          <c:showBubbleSize val="0"/>
        </c:dLbls>
        <c:marker val="1"/>
        <c:smooth val="0"/>
        <c:axId val="427917624"/>
        <c:axId val="427920760"/>
      </c:lineChart>
      <c:catAx>
        <c:axId val="427917624"/>
        <c:scaling>
          <c:orientation val="minMax"/>
        </c:scaling>
        <c:delete val="1"/>
        <c:axPos val="b"/>
        <c:numFmt formatCode="General" sourceLinked="1"/>
        <c:majorTickMark val="none"/>
        <c:minorTickMark val="none"/>
        <c:tickLblPos val="none"/>
        <c:crossAx val="427920760"/>
        <c:crosses val="autoZero"/>
        <c:auto val="1"/>
        <c:lblAlgn val="ctr"/>
        <c:lblOffset val="100"/>
        <c:noMultiLvlLbl val="1"/>
      </c:catAx>
      <c:valAx>
        <c:axId val="42792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91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58719206</c:v>
                </c:pt>
                <c:pt idx="1">
                  <c:v>59148171</c:v>
                </c:pt>
                <c:pt idx="2">
                  <c:v>59352077</c:v>
                </c:pt>
                <c:pt idx="3">
                  <c:v>60175296</c:v>
                </c:pt>
                <c:pt idx="4">
                  <c:v>63173405</c:v>
                </c:pt>
              </c:numCache>
            </c:numRef>
          </c:val>
          <c:extLst xmlns:c16r2="http://schemas.microsoft.com/office/drawing/2015/06/chart">
            <c:ext xmlns:c16="http://schemas.microsoft.com/office/drawing/2014/chart" uri="{C3380CC4-5D6E-409C-BE32-E72D297353CC}">
              <c16:uniqueId val="{00000000-55C7-41C4-A613-A9A309891DBE}"/>
            </c:ext>
          </c:extLst>
        </c:ser>
        <c:dLbls>
          <c:showLegendKey val="0"/>
          <c:showVal val="0"/>
          <c:showCatName val="0"/>
          <c:showSerName val="0"/>
          <c:showPercent val="0"/>
          <c:showBubbleSize val="0"/>
        </c:dLbls>
        <c:gapWidth val="150"/>
        <c:axId val="427924288"/>
        <c:axId val="4279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48164556</c:v>
                </c:pt>
              </c:numCache>
            </c:numRef>
          </c:val>
          <c:smooth val="0"/>
          <c:extLst xmlns:c16r2="http://schemas.microsoft.com/office/drawing/2015/06/chart">
            <c:ext xmlns:c16="http://schemas.microsoft.com/office/drawing/2014/chart" uri="{C3380CC4-5D6E-409C-BE32-E72D297353CC}">
              <c16:uniqueId val="{00000001-55C7-41C4-A613-A9A309891DBE}"/>
            </c:ext>
          </c:extLst>
        </c:ser>
        <c:dLbls>
          <c:showLegendKey val="0"/>
          <c:showVal val="0"/>
          <c:showCatName val="0"/>
          <c:showSerName val="0"/>
          <c:showPercent val="0"/>
          <c:showBubbleSize val="0"/>
        </c:dLbls>
        <c:marker val="1"/>
        <c:smooth val="0"/>
        <c:axId val="427924288"/>
        <c:axId val="427921152"/>
      </c:lineChart>
      <c:catAx>
        <c:axId val="427924288"/>
        <c:scaling>
          <c:orientation val="minMax"/>
        </c:scaling>
        <c:delete val="1"/>
        <c:axPos val="b"/>
        <c:numFmt formatCode="General" sourceLinked="1"/>
        <c:majorTickMark val="none"/>
        <c:minorTickMark val="none"/>
        <c:tickLblPos val="none"/>
        <c:crossAx val="427921152"/>
        <c:crosses val="autoZero"/>
        <c:auto val="1"/>
        <c:lblAlgn val="ctr"/>
        <c:lblOffset val="100"/>
        <c:noMultiLvlLbl val="1"/>
      </c:catAx>
      <c:valAx>
        <c:axId val="42792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92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25.7</c:v>
                </c:pt>
                <c:pt idx="1">
                  <c:v>25.4</c:v>
                </c:pt>
                <c:pt idx="2">
                  <c:v>26</c:v>
                </c:pt>
                <c:pt idx="3">
                  <c:v>25.6</c:v>
                </c:pt>
                <c:pt idx="4">
                  <c:v>24.8</c:v>
                </c:pt>
              </c:numCache>
            </c:numRef>
          </c:val>
          <c:extLst xmlns:c16r2="http://schemas.microsoft.com/office/drawing/2015/06/chart">
            <c:ext xmlns:c16="http://schemas.microsoft.com/office/drawing/2014/chart" uri="{C3380CC4-5D6E-409C-BE32-E72D297353CC}">
              <c16:uniqueId val="{00000000-4446-4CDE-ACDF-F374AEBA1FF8}"/>
            </c:ext>
          </c:extLst>
        </c:ser>
        <c:dLbls>
          <c:showLegendKey val="0"/>
          <c:showVal val="0"/>
          <c:showCatName val="0"/>
          <c:showSerName val="0"/>
          <c:showPercent val="0"/>
          <c:showBubbleSize val="0"/>
        </c:dLbls>
        <c:gapWidth val="150"/>
        <c:axId val="427917232"/>
        <c:axId val="42791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26.4</c:v>
                </c:pt>
              </c:numCache>
            </c:numRef>
          </c:val>
          <c:smooth val="0"/>
          <c:extLst xmlns:c16r2="http://schemas.microsoft.com/office/drawing/2015/06/chart">
            <c:ext xmlns:c16="http://schemas.microsoft.com/office/drawing/2014/chart" uri="{C3380CC4-5D6E-409C-BE32-E72D297353CC}">
              <c16:uniqueId val="{00000001-4446-4CDE-ACDF-F374AEBA1FF8}"/>
            </c:ext>
          </c:extLst>
        </c:ser>
        <c:dLbls>
          <c:showLegendKey val="0"/>
          <c:showVal val="0"/>
          <c:showCatName val="0"/>
          <c:showSerName val="0"/>
          <c:showPercent val="0"/>
          <c:showBubbleSize val="0"/>
        </c:dLbls>
        <c:marker val="1"/>
        <c:smooth val="0"/>
        <c:axId val="427917232"/>
        <c:axId val="427918408"/>
      </c:lineChart>
      <c:catAx>
        <c:axId val="427917232"/>
        <c:scaling>
          <c:orientation val="minMax"/>
        </c:scaling>
        <c:delete val="1"/>
        <c:axPos val="b"/>
        <c:numFmt formatCode="General" sourceLinked="1"/>
        <c:majorTickMark val="none"/>
        <c:minorTickMark val="none"/>
        <c:tickLblPos val="none"/>
        <c:crossAx val="427918408"/>
        <c:crosses val="autoZero"/>
        <c:auto val="1"/>
        <c:lblAlgn val="ctr"/>
        <c:lblOffset val="100"/>
        <c:noMultiLvlLbl val="1"/>
      </c:catAx>
      <c:valAx>
        <c:axId val="42791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91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53.3</c:v>
                </c:pt>
                <c:pt idx="1">
                  <c:v>55.5</c:v>
                </c:pt>
                <c:pt idx="2">
                  <c:v>57.1</c:v>
                </c:pt>
                <c:pt idx="3">
                  <c:v>56.6</c:v>
                </c:pt>
                <c:pt idx="4">
                  <c:v>55.8</c:v>
                </c:pt>
              </c:numCache>
            </c:numRef>
          </c:val>
          <c:extLst xmlns:c16r2="http://schemas.microsoft.com/office/drawing/2015/06/chart">
            <c:ext xmlns:c16="http://schemas.microsoft.com/office/drawing/2014/chart" uri="{C3380CC4-5D6E-409C-BE32-E72D297353CC}">
              <c16:uniqueId val="{00000000-75F0-4D6D-9B24-2FB7FB09B825}"/>
            </c:ext>
          </c:extLst>
        </c:ser>
        <c:dLbls>
          <c:showLegendKey val="0"/>
          <c:showVal val="0"/>
          <c:showCatName val="0"/>
          <c:showSerName val="0"/>
          <c:showPercent val="0"/>
          <c:showBubbleSize val="0"/>
        </c:dLbls>
        <c:gapWidth val="150"/>
        <c:axId val="427921936"/>
        <c:axId val="4279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53</c:v>
                </c:pt>
              </c:numCache>
            </c:numRef>
          </c:val>
          <c:smooth val="0"/>
          <c:extLst xmlns:c16r2="http://schemas.microsoft.com/office/drawing/2015/06/chart">
            <c:ext xmlns:c16="http://schemas.microsoft.com/office/drawing/2014/chart" uri="{C3380CC4-5D6E-409C-BE32-E72D297353CC}">
              <c16:uniqueId val="{00000001-75F0-4D6D-9B24-2FB7FB09B825}"/>
            </c:ext>
          </c:extLst>
        </c:ser>
        <c:dLbls>
          <c:showLegendKey val="0"/>
          <c:showVal val="0"/>
          <c:showCatName val="0"/>
          <c:showSerName val="0"/>
          <c:showPercent val="0"/>
          <c:showBubbleSize val="0"/>
        </c:dLbls>
        <c:marker val="1"/>
        <c:smooth val="0"/>
        <c:axId val="427921936"/>
        <c:axId val="427919584"/>
      </c:lineChart>
      <c:catAx>
        <c:axId val="427921936"/>
        <c:scaling>
          <c:orientation val="minMax"/>
        </c:scaling>
        <c:delete val="1"/>
        <c:axPos val="b"/>
        <c:numFmt formatCode="General" sourceLinked="1"/>
        <c:majorTickMark val="none"/>
        <c:minorTickMark val="none"/>
        <c:tickLblPos val="none"/>
        <c:crossAx val="427919584"/>
        <c:crosses val="autoZero"/>
        <c:auto val="1"/>
        <c:lblAlgn val="ctr"/>
        <c:lblOffset val="100"/>
        <c:noMultiLvlLbl val="1"/>
      </c:catAx>
      <c:valAx>
        <c:axId val="4279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92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V10" zoomScaleNormal="100" zoomScaleSheetLayoutView="70" workbookViewId="0">
      <selection activeCell="NZ17" sqref="NZ1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9499999999999993"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9499999999999993"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80" t="str">
        <f>データ!H6</f>
        <v>山形県置賜広域病院企業団　公立置賜総合病院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9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9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9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496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9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9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44010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7"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7"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7"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67</v>
      </c>
      <c r="NK18" s="97"/>
      <c r="NL18" s="97"/>
      <c r="NM18" s="100" t="s">
        <v>39</v>
      </c>
      <c r="NN18" s="101"/>
      <c r="NO18" s="96" t="s">
        <v>38</v>
      </c>
      <c r="NP18" s="97"/>
      <c r="NQ18" s="97"/>
      <c r="NR18" s="100" t="s">
        <v>39</v>
      </c>
      <c r="NS18" s="101"/>
      <c r="NT18" s="96" t="s">
        <v>38</v>
      </c>
      <c r="NU18" s="97"/>
      <c r="NV18" s="97"/>
      <c r="NW18" s="100" t="s">
        <v>39</v>
      </c>
      <c r="NX18" s="101"/>
      <c r="OC18" s="2" t="s">
        <v>40</v>
      </c>
    </row>
    <row r="19" spans="1:393" ht="13.7"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7"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7"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7"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7"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7"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7"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7"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7"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7"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7"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7"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7"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7"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7" customHeight="1">
      <c r="A33" s="2"/>
      <c r="B33" s="25"/>
      <c r="D33" s="5"/>
      <c r="E33" s="5"/>
      <c r="F33" s="5"/>
      <c r="G33" s="128" t="s">
        <v>56</v>
      </c>
      <c r="H33" s="128"/>
      <c r="I33" s="128"/>
      <c r="J33" s="128"/>
      <c r="K33" s="128"/>
      <c r="L33" s="128"/>
      <c r="M33" s="128"/>
      <c r="N33" s="128"/>
      <c r="O33" s="128"/>
      <c r="P33" s="129">
        <f>データ!AH7</f>
        <v>101.3</v>
      </c>
      <c r="Q33" s="130"/>
      <c r="R33" s="130"/>
      <c r="S33" s="130"/>
      <c r="T33" s="130"/>
      <c r="U33" s="130"/>
      <c r="V33" s="130"/>
      <c r="W33" s="130"/>
      <c r="X33" s="130"/>
      <c r="Y33" s="130"/>
      <c r="Z33" s="130"/>
      <c r="AA33" s="130"/>
      <c r="AB33" s="130"/>
      <c r="AC33" s="130"/>
      <c r="AD33" s="131"/>
      <c r="AE33" s="129">
        <f>データ!AI7</f>
        <v>101.1</v>
      </c>
      <c r="AF33" s="130"/>
      <c r="AG33" s="130"/>
      <c r="AH33" s="130"/>
      <c r="AI33" s="130"/>
      <c r="AJ33" s="130"/>
      <c r="AK33" s="130"/>
      <c r="AL33" s="130"/>
      <c r="AM33" s="130"/>
      <c r="AN33" s="130"/>
      <c r="AO33" s="130"/>
      <c r="AP33" s="130"/>
      <c r="AQ33" s="130"/>
      <c r="AR33" s="130"/>
      <c r="AS33" s="131"/>
      <c r="AT33" s="129">
        <f>データ!AJ7</f>
        <v>99</v>
      </c>
      <c r="AU33" s="130"/>
      <c r="AV33" s="130"/>
      <c r="AW33" s="130"/>
      <c r="AX33" s="130"/>
      <c r="AY33" s="130"/>
      <c r="AZ33" s="130"/>
      <c r="BA33" s="130"/>
      <c r="BB33" s="130"/>
      <c r="BC33" s="130"/>
      <c r="BD33" s="130"/>
      <c r="BE33" s="130"/>
      <c r="BF33" s="130"/>
      <c r="BG33" s="130"/>
      <c r="BH33" s="131"/>
      <c r="BI33" s="129">
        <f>データ!AK7</f>
        <v>99.3</v>
      </c>
      <c r="BJ33" s="130"/>
      <c r="BK33" s="130"/>
      <c r="BL33" s="130"/>
      <c r="BM33" s="130"/>
      <c r="BN33" s="130"/>
      <c r="BO33" s="130"/>
      <c r="BP33" s="130"/>
      <c r="BQ33" s="130"/>
      <c r="BR33" s="130"/>
      <c r="BS33" s="130"/>
      <c r="BT33" s="130"/>
      <c r="BU33" s="130"/>
      <c r="BV33" s="130"/>
      <c r="BW33" s="131"/>
      <c r="BX33" s="129">
        <f>データ!AL7</f>
        <v>101.2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88.3</v>
      </c>
      <c r="DE33" s="130"/>
      <c r="DF33" s="130"/>
      <c r="DG33" s="130"/>
      <c r="DH33" s="130"/>
      <c r="DI33" s="130"/>
      <c r="DJ33" s="130"/>
      <c r="DK33" s="130"/>
      <c r="DL33" s="130"/>
      <c r="DM33" s="130"/>
      <c r="DN33" s="130"/>
      <c r="DO33" s="130"/>
      <c r="DP33" s="130"/>
      <c r="DQ33" s="130"/>
      <c r="DR33" s="131"/>
      <c r="DS33" s="129">
        <f>データ!AT7</f>
        <v>86.7</v>
      </c>
      <c r="DT33" s="130"/>
      <c r="DU33" s="130"/>
      <c r="DV33" s="130"/>
      <c r="DW33" s="130"/>
      <c r="DX33" s="130"/>
      <c r="DY33" s="130"/>
      <c r="DZ33" s="130"/>
      <c r="EA33" s="130"/>
      <c r="EB33" s="130"/>
      <c r="EC33" s="130"/>
      <c r="ED33" s="130"/>
      <c r="EE33" s="130"/>
      <c r="EF33" s="130"/>
      <c r="EG33" s="131"/>
      <c r="EH33" s="129">
        <f>データ!AU7</f>
        <v>88.5</v>
      </c>
      <c r="EI33" s="130"/>
      <c r="EJ33" s="130"/>
      <c r="EK33" s="130"/>
      <c r="EL33" s="130"/>
      <c r="EM33" s="130"/>
      <c r="EN33" s="130"/>
      <c r="EO33" s="130"/>
      <c r="EP33" s="130"/>
      <c r="EQ33" s="130"/>
      <c r="ER33" s="130"/>
      <c r="ES33" s="130"/>
      <c r="ET33" s="130"/>
      <c r="EU33" s="130"/>
      <c r="EV33" s="131"/>
      <c r="EW33" s="129">
        <f>データ!AV7</f>
        <v>89.7</v>
      </c>
      <c r="EX33" s="130"/>
      <c r="EY33" s="130"/>
      <c r="EZ33" s="130"/>
      <c r="FA33" s="130"/>
      <c r="FB33" s="130"/>
      <c r="FC33" s="130"/>
      <c r="FD33" s="130"/>
      <c r="FE33" s="130"/>
      <c r="FF33" s="130"/>
      <c r="FG33" s="130"/>
      <c r="FH33" s="130"/>
      <c r="FI33" s="130"/>
      <c r="FJ33" s="130"/>
      <c r="FK33" s="131"/>
      <c r="FL33" s="129">
        <f>データ!AW7</f>
        <v>92.3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36.9</v>
      </c>
      <c r="GS33" s="130"/>
      <c r="GT33" s="130"/>
      <c r="GU33" s="130"/>
      <c r="GV33" s="130"/>
      <c r="GW33" s="130"/>
      <c r="GX33" s="130"/>
      <c r="GY33" s="130"/>
      <c r="GZ33" s="130"/>
      <c r="HA33" s="130"/>
      <c r="HB33" s="130"/>
      <c r="HC33" s="130"/>
      <c r="HD33" s="130"/>
      <c r="HE33" s="130"/>
      <c r="HF33" s="131"/>
      <c r="HG33" s="129">
        <f>データ!BE7</f>
        <v>34.9</v>
      </c>
      <c r="HH33" s="130"/>
      <c r="HI33" s="130"/>
      <c r="HJ33" s="130"/>
      <c r="HK33" s="130"/>
      <c r="HL33" s="130"/>
      <c r="HM33" s="130"/>
      <c r="HN33" s="130"/>
      <c r="HO33" s="130"/>
      <c r="HP33" s="130"/>
      <c r="HQ33" s="130"/>
      <c r="HR33" s="130"/>
      <c r="HS33" s="130"/>
      <c r="HT33" s="130"/>
      <c r="HU33" s="131"/>
      <c r="HV33" s="129">
        <f>データ!BF7</f>
        <v>30.9</v>
      </c>
      <c r="HW33" s="130"/>
      <c r="HX33" s="130"/>
      <c r="HY33" s="130"/>
      <c r="HZ33" s="130"/>
      <c r="IA33" s="130"/>
      <c r="IB33" s="130"/>
      <c r="IC33" s="130"/>
      <c r="ID33" s="130"/>
      <c r="IE33" s="130"/>
      <c r="IF33" s="130"/>
      <c r="IG33" s="130"/>
      <c r="IH33" s="130"/>
      <c r="II33" s="130"/>
      <c r="IJ33" s="131"/>
      <c r="IK33" s="129">
        <f>データ!BG7</f>
        <v>24.9</v>
      </c>
      <c r="IL33" s="130"/>
      <c r="IM33" s="130"/>
      <c r="IN33" s="130"/>
      <c r="IO33" s="130"/>
      <c r="IP33" s="130"/>
      <c r="IQ33" s="130"/>
      <c r="IR33" s="130"/>
      <c r="IS33" s="130"/>
      <c r="IT33" s="130"/>
      <c r="IU33" s="130"/>
      <c r="IV33" s="130"/>
      <c r="IW33" s="130"/>
      <c r="IX33" s="130"/>
      <c r="IY33" s="131"/>
      <c r="IZ33" s="129">
        <f>データ!BH7</f>
        <v>17.7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83.6</v>
      </c>
      <c r="KG33" s="130"/>
      <c r="KH33" s="130"/>
      <c r="KI33" s="130"/>
      <c r="KJ33" s="130"/>
      <c r="KK33" s="130"/>
      <c r="KL33" s="130"/>
      <c r="KM33" s="130"/>
      <c r="KN33" s="130"/>
      <c r="KO33" s="130"/>
      <c r="KP33" s="130"/>
      <c r="KQ33" s="130"/>
      <c r="KR33" s="130"/>
      <c r="KS33" s="130"/>
      <c r="KT33" s="131"/>
      <c r="KU33" s="129">
        <f>データ!BP7</f>
        <v>79.900000000000006</v>
      </c>
      <c r="KV33" s="130"/>
      <c r="KW33" s="130"/>
      <c r="KX33" s="130"/>
      <c r="KY33" s="130"/>
      <c r="KZ33" s="130"/>
      <c r="LA33" s="130"/>
      <c r="LB33" s="130"/>
      <c r="LC33" s="130"/>
      <c r="LD33" s="130"/>
      <c r="LE33" s="130"/>
      <c r="LF33" s="130"/>
      <c r="LG33" s="130"/>
      <c r="LH33" s="130"/>
      <c r="LI33" s="131"/>
      <c r="LJ33" s="129">
        <f>データ!BQ7</f>
        <v>74</v>
      </c>
      <c r="LK33" s="130"/>
      <c r="LL33" s="130"/>
      <c r="LM33" s="130"/>
      <c r="LN33" s="130"/>
      <c r="LO33" s="130"/>
      <c r="LP33" s="130"/>
      <c r="LQ33" s="130"/>
      <c r="LR33" s="130"/>
      <c r="LS33" s="130"/>
      <c r="LT33" s="130"/>
      <c r="LU33" s="130"/>
      <c r="LV33" s="130"/>
      <c r="LW33" s="130"/>
      <c r="LX33" s="131"/>
      <c r="LY33" s="129">
        <f>データ!BR7</f>
        <v>74.2</v>
      </c>
      <c r="LZ33" s="130"/>
      <c r="MA33" s="130"/>
      <c r="MB33" s="130"/>
      <c r="MC33" s="130"/>
      <c r="MD33" s="130"/>
      <c r="ME33" s="130"/>
      <c r="MF33" s="130"/>
      <c r="MG33" s="130"/>
      <c r="MH33" s="130"/>
      <c r="MI33" s="130"/>
      <c r="MJ33" s="130"/>
      <c r="MK33" s="130"/>
      <c r="ML33" s="130"/>
      <c r="MM33" s="131"/>
      <c r="MN33" s="129">
        <f>データ!BS7</f>
        <v>82.6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7"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7"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7"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7"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7"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7"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7"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7"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7"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7"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7"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7"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7"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7"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7"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7"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7"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7"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7"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7" customHeight="1">
      <c r="A55" s="2"/>
      <c r="B55" s="25"/>
      <c r="C55" s="5"/>
      <c r="D55" s="5"/>
      <c r="E55" s="5"/>
      <c r="F55" s="5"/>
      <c r="G55" s="128" t="s">
        <v>56</v>
      </c>
      <c r="H55" s="128"/>
      <c r="I55" s="128"/>
      <c r="J55" s="128"/>
      <c r="K55" s="128"/>
      <c r="L55" s="128"/>
      <c r="M55" s="128"/>
      <c r="N55" s="128"/>
      <c r="O55" s="128"/>
      <c r="P55" s="138">
        <f>データ!BZ7</f>
        <v>49930</v>
      </c>
      <c r="Q55" s="139"/>
      <c r="R55" s="139"/>
      <c r="S55" s="139"/>
      <c r="T55" s="139"/>
      <c r="U55" s="139"/>
      <c r="V55" s="139"/>
      <c r="W55" s="139"/>
      <c r="X55" s="139"/>
      <c r="Y55" s="139"/>
      <c r="Z55" s="139"/>
      <c r="AA55" s="139"/>
      <c r="AB55" s="139"/>
      <c r="AC55" s="139"/>
      <c r="AD55" s="140"/>
      <c r="AE55" s="138">
        <f>データ!CA7</f>
        <v>50218</v>
      </c>
      <c r="AF55" s="139"/>
      <c r="AG55" s="139"/>
      <c r="AH55" s="139"/>
      <c r="AI55" s="139"/>
      <c r="AJ55" s="139"/>
      <c r="AK55" s="139"/>
      <c r="AL55" s="139"/>
      <c r="AM55" s="139"/>
      <c r="AN55" s="139"/>
      <c r="AO55" s="139"/>
      <c r="AP55" s="139"/>
      <c r="AQ55" s="139"/>
      <c r="AR55" s="139"/>
      <c r="AS55" s="140"/>
      <c r="AT55" s="138">
        <f>データ!CB7</f>
        <v>53649</v>
      </c>
      <c r="AU55" s="139"/>
      <c r="AV55" s="139"/>
      <c r="AW55" s="139"/>
      <c r="AX55" s="139"/>
      <c r="AY55" s="139"/>
      <c r="AZ55" s="139"/>
      <c r="BA55" s="139"/>
      <c r="BB55" s="139"/>
      <c r="BC55" s="139"/>
      <c r="BD55" s="139"/>
      <c r="BE55" s="139"/>
      <c r="BF55" s="139"/>
      <c r="BG55" s="139"/>
      <c r="BH55" s="140"/>
      <c r="BI55" s="138">
        <f>データ!CC7</f>
        <v>55974</v>
      </c>
      <c r="BJ55" s="139"/>
      <c r="BK55" s="139"/>
      <c r="BL55" s="139"/>
      <c r="BM55" s="139"/>
      <c r="BN55" s="139"/>
      <c r="BO55" s="139"/>
      <c r="BP55" s="139"/>
      <c r="BQ55" s="139"/>
      <c r="BR55" s="139"/>
      <c r="BS55" s="139"/>
      <c r="BT55" s="139"/>
      <c r="BU55" s="139"/>
      <c r="BV55" s="139"/>
      <c r="BW55" s="140"/>
      <c r="BX55" s="138">
        <f>データ!CD7</f>
        <v>54571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11684</v>
      </c>
      <c r="DE55" s="139"/>
      <c r="DF55" s="139"/>
      <c r="DG55" s="139"/>
      <c r="DH55" s="139"/>
      <c r="DI55" s="139"/>
      <c r="DJ55" s="139"/>
      <c r="DK55" s="139"/>
      <c r="DL55" s="139"/>
      <c r="DM55" s="139"/>
      <c r="DN55" s="139"/>
      <c r="DO55" s="139"/>
      <c r="DP55" s="139"/>
      <c r="DQ55" s="139"/>
      <c r="DR55" s="140"/>
      <c r="DS55" s="138">
        <f>データ!CL7</f>
        <v>13011</v>
      </c>
      <c r="DT55" s="139"/>
      <c r="DU55" s="139"/>
      <c r="DV55" s="139"/>
      <c r="DW55" s="139"/>
      <c r="DX55" s="139"/>
      <c r="DY55" s="139"/>
      <c r="DZ55" s="139"/>
      <c r="EA55" s="139"/>
      <c r="EB55" s="139"/>
      <c r="EC55" s="139"/>
      <c r="ED55" s="139"/>
      <c r="EE55" s="139"/>
      <c r="EF55" s="139"/>
      <c r="EG55" s="140"/>
      <c r="EH55" s="138">
        <f>データ!CM7</f>
        <v>13206</v>
      </c>
      <c r="EI55" s="139"/>
      <c r="EJ55" s="139"/>
      <c r="EK55" s="139"/>
      <c r="EL55" s="139"/>
      <c r="EM55" s="139"/>
      <c r="EN55" s="139"/>
      <c r="EO55" s="139"/>
      <c r="EP55" s="139"/>
      <c r="EQ55" s="139"/>
      <c r="ER55" s="139"/>
      <c r="ES55" s="139"/>
      <c r="ET55" s="139"/>
      <c r="EU55" s="139"/>
      <c r="EV55" s="140"/>
      <c r="EW55" s="138">
        <f>データ!CN7</f>
        <v>13954</v>
      </c>
      <c r="EX55" s="139"/>
      <c r="EY55" s="139"/>
      <c r="EZ55" s="139"/>
      <c r="FA55" s="139"/>
      <c r="FB55" s="139"/>
      <c r="FC55" s="139"/>
      <c r="FD55" s="139"/>
      <c r="FE55" s="139"/>
      <c r="FF55" s="139"/>
      <c r="FG55" s="139"/>
      <c r="FH55" s="139"/>
      <c r="FI55" s="139"/>
      <c r="FJ55" s="139"/>
      <c r="FK55" s="140"/>
      <c r="FL55" s="138">
        <f>データ!CO7</f>
        <v>14032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53.3</v>
      </c>
      <c r="GS55" s="130"/>
      <c r="GT55" s="130"/>
      <c r="GU55" s="130"/>
      <c r="GV55" s="130"/>
      <c r="GW55" s="130"/>
      <c r="GX55" s="130"/>
      <c r="GY55" s="130"/>
      <c r="GZ55" s="130"/>
      <c r="HA55" s="130"/>
      <c r="HB55" s="130"/>
      <c r="HC55" s="130"/>
      <c r="HD55" s="130"/>
      <c r="HE55" s="130"/>
      <c r="HF55" s="131"/>
      <c r="HG55" s="129">
        <f>データ!CW7</f>
        <v>55.5</v>
      </c>
      <c r="HH55" s="130"/>
      <c r="HI55" s="130"/>
      <c r="HJ55" s="130"/>
      <c r="HK55" s="130"/>
      <c r="HL55" s="130"/>
      <c r="HM55" s="130"/>
      <c r="HN55" s="130"/>
      <c r="HO55" s="130"/>
      <c r="HP55" s="130"/>
      <c r="HQ55" s="130"/>
      <c r="HR55" s="130"/>
      <c r="HS55" s="130"/>
      <c r="HT55" s="130"/>
      <c r="HU55" s="131"/>
      <c r="HV55" s="129">
        <f>データ!CX7</f>
        <v>57.1</v>
      </c>
      <c r="HW55" s="130"/>
      <c r="HX55" s="130"/>
      <c r="HY55" s="130"/>
      <c r="HZ55" s="130"/>
      <c r="IA55" s="130"/>
      <c r="IB55" s="130"/>
      <c r="IC55" s="130"/>
      <c r="ID55" s="130"/>
      <c r="IE55" s="130"/>
      <c r="IF55" s="130"/>
      <c r="IG55" s="130"/>
      <c r="IH55" s="130"/>
      <c r="II55" s="130"/>
      <c r="IJ55" s="131"/>
      <c r="IK55" s="129">
        <f>データ!CY7</f>
        <v>56.6</v>
      </c>
      <c r="IL55" s="130"/>
      <c r="IM55" s="130"/>
      <c r="IN55" s="130"/>
      <c r="IO55" s="130"/>
      <c r="IP55" s="130"/>
      <c r="IQ55" s="130"/>
      <c r="IR55" s="130"/>
      <c r="IS55" s="130"/>
      <c r="IT55" s="130"/>
      <c r="IU55" s="130"/>
      <c r="IV55" s="130"/>
      <c r="IW55" s="130"/>
      <c r="IX55" s="130"/>
      <c r="IY55" s="131"/>
      <c r="IZ55" s="129">
        <f>データ!CZ7</f>
        <v>55.8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25.7</v>
      </c>
      <c r="KG55" s="130"/>
      <c r="KH55" s="130"/>
      <c r="KI55" s="130"/>
      <c r="KJ55" s="130"/>
      <c r="KK55" s="130"/>
      <c r="KL55" s="130"/>
      <c r="KM55" s="130"/>
      <c r="KN55" s="130"/>
      <c r="KO55" s="130"/>
      <c r="KP55" s="130"/>
      <c r="KQ55" s="130"/>
      <c r="KR55" s="130"/>
      <c r="KS55" s="130"/>
      <c r="KT55" s="131"/>
      <c r="KU55" s="129">
        <f>データ!DH7</f>
        <v>25.4</v>
      </c>
      <c r="KV55" s="130"/>
      <c r="KW55" s="130"/>
      <c r="KX55" s="130"/>
      <c r="KY55" s="130"/>
      <c r="KZ55" s="130"/>
      <c r="LA55" s="130"/>
      <c r="LB55" s="130"/>
      <c r="LC55" s="130"/>
      <c r="LD55" s="130"/>
      <c r="LE55" s="130"/>
      <c r="LF55" s="130"/>
      <c r="LG55" s="130"/>
      <c r="LH55" s="130"/>
      <c r="LI55" s="131"/>
      <c r="LJ55" s="129">
        <f>データ!DI7</f>
        <v>26</v>
      </c>
      <c r="LK55" s="130"/>
      <c r="LL55" s="130"/>
      <c r="LM55" s="130"/>
      <c r="LN55" s="130"/>
      <c r="LO55" s="130"/>
      <c r="LP55" s="130"/>
      <c r="LQ55" s="130"/>
      <c r="LR55" s="130"/>
      <c r="LS55" s="130"/>
      <c r="LT55" s="130"/>
      <c r="LU55" s="130"/>
      <c r="LV55" s="130"/>
      <c r="LW55" s="130"/>
      <c r="LX55" s="131"/>
      <c r="LY55" s="129">
        <f>データ!DJ7</f>
        <v>25.6</v>
      </c>
      <c r="LZ55" s="130"/>
      <c r="MA55" s="130"/>
      <c r="MB55" s="130"/>
      <c r="MC55" s="130"/>
      <c r="MD55" s="130"/>
      <c r="ME55" s="130"/>
      <c r="MF55" s="130"/>
      <c r="MG55" s="130"/>
      <c r="MH55" s="130"/>
      <c r="MI55" s="130"/>
      <c r="MJ55" s="130"/>
      <c r="MK55" s="130"/>
      <c r="ML55" s="130"/>
      <c r="MM55" s="131"/>
      <c r="MN55" s="129">
        <f>データ!DK7</f>
        <v>24.8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7"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7"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7"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7"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7"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7"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7"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7"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7"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7"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7"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7"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7"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7"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7"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7"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7"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7"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7"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7"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7"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7"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7"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60.2</v>
      </c>
      <c r="V79" s="151"/>
      <c r="W79" s="151"/>
      <c r="X79" s="151"/>
      <c r="Y79" s="151"/>
      <c r="Z79" s="151"/>
      <c r="AA79" s="151"/>
      <c r="AB79" s="151"/>
      <c r="AC79" s="151"/>
      <c r="AD79" s="151"/>
      <c r="AE79" s="151"/>
      <c r="AF79" s="151"/>
      <c r="AG79" s="151"/>
      <c r="AH79" s="151"/>
      <c r="AI79" s="151"/>
      <c r="AJ79" s="151"/>
      <c r="AK79" s="151"/>
      <c r="AL79" s="151"/>
      <c r="AM79" s="151"/>
      <c r="AN79" s="151">
        <f>データ!DS7</f>
        <v>63.9</v>
      </c>
      <c r="AO79" s="151"/>
      <c r="AP79" s="151"/>
      <c r="AQ79" s="151"/>
      <c r="AR79" s="151"/>
      <c r="AS79" s="151"/>
      <c r="AT79" s="151"/>
      <c r="AU79" s="151"/>
      <c r="AV79" s="151"/>
      <c r="AW79" s="151"/>
      <c r="AX79" s="151"/>
      <c r="AY79" s="151"/>
      <c r="AZ79" s="151"/>
      <c r="BA79" s="151"/>
      <c r="BB79" s="151"/>
      <c r="BC79" s="151"/>
      <c r="BD79" s="151"/>
      <c r="BE79" s="151"/>
      <c r="BF79" s="151"/>
      <c r="BG79" s="151">
        <f>データ!DT7</f>
        <v>65.3</v>
      </c>
      <c r="BH79" s="151"/>
      <c r="BI79" s="151"/>
      <c r="BJ79" s="151"/>
      <c r="BK79" s="151"/>
      <c r="BL79" s="151"/>
      <c r="BM79" s="151"/>
      <c r="BN79" s="151"/>
      <c r="BO79" s="151"/>
      <c r="BP79" s="151"/>
      <c r="BQ79" s="151"/>
      <c r="BR79" s="151"/>
      <c r="BS79" s="151"/>
      <c r="BT79" s="151"/>
      <c r="BU79" s="151"/>
      <c r="BV79" s="151"/>
      <c r="BW79" s="151"/>
      <c r="BX79" s="151"/>
      <c r="BY79" s="151"/>
      <c r="BZ79" s="151">
        <f>データ!DU7</f>
        <v>66.599999999999994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68.599999999999994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59.6</v>
      </c>
      <c r="EP79" s="151"/>
      <c r="EQ79" s="151"/>
      <c r="ER79" s="151"/>
      <c r="ES79" s="151"/>
      <c r="ET79" s="151"/>
      <c r="EU79" s="151"/>
      <c r="EV79" s="151"/>
      <c r="EW79" s="151"/>
      <c r="EX79" s="151"/>
      <c r="EY79" s="151"/>
      <c r="EZ79" s="151"/>
      <c r="FA79" s="151"/>
      <c r="FB79" s="151"/>
      <c r="FC79" s="151"/>
      <c r="FD79" s="151"/>
      <c r="FE79" s="151"/>
      <c r="FF79" s="151"/>
      <c r="FG79" s="151"/>
      <c r="FH79" s="151">
        <f>データ!ED7</f>
        <v>63.6</v>
      </c>
      <c r="FI79" s="151"/>
      <c r="FJ79" s="151"/>
      <c r="FK79" s="151"/>
      <c r="FL79" s="151"/>
      <c r="FM79" s="151"/>
      <c r="FN79" s="151"/>
      <c r="FO79" s="151"/>
      <c r="FP79" s="151"/>
      <c r="FQ79" s="151"/>
      <c r="FR79" s="151"/>
      <c r="FS79" s="151"/>
      <c r="FT79" s="151"/>
      <c r="FU79" s="151"/>
      <c r="FV79" s="151"/>
      <c r="FW79" s="151"/>
      <c r="FX79" s="151"/>
      <c r="FY79" s="151"/>
      <c r="FZ79" s="151"/>
      <c r="GA79" s="151">
        <f>データ!EE7</f>
        <v>65.3</v>
      </c>
      <c r="GB79" s="151"/>
      <c r="GC79" s="151"/>
      <c r="GD79" s="151"/>
      <c r="GE79" s="151"/>
      <c r="GF79" s="151"/>
      <c r="GG79" s="151"/>
      <c r="GH79" s="151"/>
      <c r="GI79" s="151"/>
      <c r="GJ79" s="151"/>
      <c r="GK79" s="151"/>
      <c r="GL79" s="151"/>
      <c r="GM79" s="151"/>
      <c r="GN79" s="151"/>
      <c r="GO79" s="151"/>
      <c r="GP79" s="151"/>
      <c r="GQ79" s="151"/>
      <c r="GR79" s="151"/>
      <c r="GS79" s="151"/>
      <c r="GT79" s="151">
        <f>データ!EF7</f>
        <v>69.2</v>
      </c>
      <c r="GU79" s="151"/>
      <c r="GV79" s="151"/>
      <c r="GW79" s="151"/>
      <c r="GX79" s="151"/>
      <c r="GY79" s="151"/>
      <c r="GZ79" s="151"/>
      <c r="HA79" s="151"/>
      <c r="HB79" s="151"/>
      <c r="HC79" s="151"/>
      <c r="HD79" s="151"/>
      <c r="HE79" s="151"/>
      <c r="HF79" s="151"/>
      <c r="HG79" s="151"/>
      <c r="HH79" s="151"/>
      <c r="HI79" s="151"/>
      <c r="HJ79" s="151"/>
      <c r="HK79" s="151"/>
      <c r="HL79" s="151"/>
      <c r="HM79" s="151">
        <f>データ!EG7</f>
        <v>74.599999999999994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58719206</v>
      </c>
      <c r="JK79" s="152"/>
      <c r="JL79" s="152"/>
      <c r="JM79" s="152"/>
      <c r="JN79" s="152"/>
      <c r="JO79" s="152"/>
      <c r="JP79" s="152"/>
      <c r="JQ79" s="152"/>
      <c r="JR79" s="152"/>
      <c r="JS79" s="152"/>
      <c r="JT79" s="152"/>
      <c r="JU79" s="152"/>
      <c r="JV79" s="152"/>
      <c r="JW79" s="152"/>
      <c r="JX79" s="152"/>
      <c r="JY79" s="152"/>
      <c r="JZ79" s="152"/>
      <c r="KA79" s="152"/>
      <c r="KB79" s="152"/>
      <c r="KC79" s="152">
        <f>データ!EO7</f>
        <v>59148171</v>
      </c>
      <c r="KD79" s="152"/>
      <c r="KE79" s="152"/>
      <c r="KF79" s="152"/>
      <c r="KG79" s="152"/>
      <c r="KH79" s="152"/>
      <c r="KI79" s="152"/>
      <c r="KJ79" s="152"/>
      <c r="KK79" s="152"/>
      <c r="KL79" s="152"/>
      <c r="KM79" s="152"/>
      <c r="KN79" s="152"/>
      <c r="KO79" s="152"/>
      <c r="KP79" s="152"/>
      <c r="KQ79" s="152"/>
      <c r="KR79" s="152"/>
      <c r="KS79" s="152"/>
      <c r="KT79" s="152"/>
      <c r="KU79" s="152"/>
      <c r="KV79" s="152">
        <f>データ!EP7</f>
        <v>59352077</v>
      </c>
      <c r="KW79" s="152"/>
      <c r="KX79" s="152"/>
      <c r="KY79" s="152"/>
      <c r="KZ79" s="152"/>
      <c r="LA79" s="152"/>
      <c r="LB79" s="152"/>
      <c r="LC79" s="152"/>
      <c r="LD79" s="152"/>
      <c r="LE79" s="152"/>
      <c r="LF79" s="152"/>
      <c r="LG79" s="152"/>
      <c r="LH79" s="152"/>
      <c r="LI79" s="152"/>
      <c r="LJ79" s="152"/>
      <c r="LK79" s="152"/>
      <c r="LL79" s="152"/>
      <c r="LM79" s="152"/>
      <c r="LN79" s="152"/>
      <c r="LO79" s="152">
        <f>データ!EQ7</f>
        <v>60175296</v>
      </c>
      <c r="LP79" s="152"/>
      <c r="LQ79" s="152"/>
      <c r="LR79" s="152"/>
      <c r="LS79" s="152"/>
      <c r="LT79" s="152"/>
      <c r="LU79" s="152"/>
      <c r="LV79" s="152"/>
      <c r="LW79" s="152"/>
      <c r="LX79" s="152"/>
      <c r="LY79" s="152"/>
      <c r="LZ79" s="152"/>
      <c r="MA79" s="152"/>
      <c r="MB79" s="152"/>
      <c r="MC79" s="152"/>
      <c r="MD79" s="152"/>
      <c r="ME79" s="152"/>
      <c r="MF79" s="152"/>
      <c r="MG79" s="152"/>
      <c r="MH79" s="152">
        <f>データ!ER7</f>
        <v>63173405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7"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7"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7"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7"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7"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1iEfc7RAjsy4YW6ozWOyeXNZhWyx9rgL62lKwKdjgaWxNj7Oble9mFH22XgqhkeQ/xuubMQgVq0MT3NIPeh5w==" saltValue="2oxxRzb6DmixB+SgGiyGq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7"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143</v>
      </c>
      <c r="AX5" s="62" t="s">
        <v>144</v>
      </c>
      <c r="AY5" s="62" t="s">
        <v>145</v>
      </c>
      <c r="AZ5" s="62" t="s">
        <v>146</v>
      </c>
      <c r="BA5" s="62" t="s">
        <v>147</v>
      </c>
      <c r="BB5" s="62" t="s">
        <v>148</v>
      </c>
      <c r="BC5" s="62" t="s">
        <v>149</v>
      </c>
      <c r="BD5" s="62" t="s">
        <v>139</v>
      </c>
      <c r="BE5" s="62" t="s">
        <v>140</v>
      </c>
      <c r="BF5" s="62" t="s">
        <v>151</v>
      </c>
      <c r="BG5" s="62" t="s">
        <v>142</v>
      </c>
      <c r="BH5" s="62" t="s">
        <v>153</v>
      </c>
      <c r="BI5" s="62" t="s">
        <v>144</v>
      </c>
      <c r="BJ5" s="62" t="s">
        <v>145</v>
      </c>
      <c r="BK5" s="62" t="s">
        <v>146</v>
      </c>
      <c r="BL5" s="62" t="s">
        <v>147</v>
      </c>
      <c r="BM5" s="62" t="s">
        <v>148</v>
      </c>
      <c r="BN5" s="62" t="s">
        <v>149</v>
      </c>
      <c r="BO5" s="62" t="s">
        <v>150</v>
      </c>
      <c r="BP5" s="62" t="s">
        <v>140</v>
      </c>
      <c r="BQ5" s="62" t="s">
        <v>151</v>
      </c>
      <c r="BR5" s="62" t="s">
        <v>142</v>
      </c>
      <c r="BS5" s="62" t="s">
        <v>153</v>
      </c>
      <c r="BT5" s="62" t="s">
        <v>144</v>
      </c>
      <c r="BU5" s="62" t="s">
        <v>145</v>
      </c>
      <c r="BV5" s="62" t="s">
        <v>146</v>
      </c>
      <c r="BW5" s="62" t="s">
        <v>147</v>
      </c>
      <c r="BX5" s="62" t="s">
        <v>148</v>
      </c>
      <c r="BY5" s="62" t="s">
        <v>149</v>
      </c>
      <c r="BZ5" s="62" t="s">
        <v>150</v>
      </c>
      <c r="CA5" s="62" t="s">
        <v>140</v>
      </c>
      <c r="CB5" s="62" t="s">
        <v>141</v>
      </c>
      <c r="CC5" s="62" t="s">
        <v>142</v>
      </c>
      <c r="CD5" s="62" t="s">
        <v>153</v>
      </c>
      <c r="CE5" s="62" t="s">
        <v>144</v>
      </c>
      <c r="CF5" s="62" t="s">
        <v>145</v>
      </c>
      <c r="CG5" s="62" t="s">
        <v>146</v>
      </c>
      <c r="CH5" s="62" t="s">
        <v>147</v>
      </c>
      <c r="CI5" s="62" t="s">
        <v>148</v>
      </c>
      <c r="CJ5" s="62" t="s">
        <v>149</v>
      </c>
      <c r="CK5" s="62" t="s">
        <v>139</v>
      </c>
      <c r="CL5" s="62" t="s">
        <v>140</v>
      </c>
      <c r="CM5" s="62" t="s">
        <v>151</v>
      </c>
      <c r="CN5" s="62" t="s">
        <v>142</v>
      </c>
      <c r="CO5" s="62" t="s">
        <v>153</v>
      </c>
      <c r="CP5" s="62" t="s">
        <v>144</v>
      </c>
      <c r="CQ5" s="62" t="s">
        <v>145</v>
      </c>
      <c r="CR5" s="62" t="s">
        <v>146</v>
      </c>
      <c r="CS5" s="62" t="s">
        <v>147</v>
      </c>
      <c r="CT5" s="62" t="s">
        <v>148</v>
      </c>
      <c r="CU5" s="62" t="s">
        <v>149</v>
      </c>
      <c r="CV5" s="62" t="s">
        <v>139</v>
      </c>
      <c r="CW5" s="62" t="s">
        <v>154</v>
      </c>
      <c r="CX5" s="62" t="s">
        <v>151</v>
      </c>
      <c r="CY5" s="62" t="s">
        <v>142</v>
      </c>
      <c r="CZ5" s="62" t="s">
        <v>143</v>
      </c>
      <c r="DA5" s="62" t="s">
        <v>144</v>
      </c>
      <c r="DB5" s="62" t="s">
        <v>145</v>
      </c>
      <c r="DC5" s="62" t="s">
        <v>146</v>
      </c>
      <c r="DD5" s="62" t="s">
        <v>147</v>
      </c>
      <c r="DE5" s="62" t="s">
        <v>148</v>
      </c>
      <c r="DF5" s="62" t="s">
        <v>149</v>
      </c>
      <c r="DG5" s="62" t="s">
        <v>139</v>
      </c>
      <c r="DH5" s="62" t="s">
        <v>140</v>
      </c>
      <c r="DI5" s="62" t="s">
        <v>151</v>
      </c>
      <c r="DJ5" s="62" t="s">
        <v>152</v>
      </c>
      <c r="DK5" s="62" t="s">
        <v>143</v>
      </c>
      <c r="DL5" s="62" t="s">
        <v>144</v>
      </c>
      <c r="DM5" s="62" t="s">
        <v>145</v>
      </c>
      <c r="DN5" s="62" t="s">
        <v>146</v>
      </c>
      <c r="DO5" s="62" t="s">
        <v>147</v>
      </c>
      <c r="DP5" s="62" t="s">
        <v>148</v>
      </c>
      <c r="DQ5" s="62" t="s">
        <v>149</v>
      </c>
      <c r="DR5" s="62" t="s">
        <v>139</v>
      </c>
      <c r="DS5" s="62" t="s">
        <v>154</v>
      </c>
      <c r="DT5" s="62" t="s">
        <v>151</v>
      </c>
      <c r="DU5" s="62" t="s">
        <v>142</v>
      </c>
      <c r="DV5" s="62" t="s">
        <v>143</v>
      </c>
      <c r="DW5" s="62" t="s">
        <v>144</v>
      </c>
      <c r="DX5" s="62" t="s">
        <v>145</v>
      </c>
      <c r="DY5" s="62" t="s">
        <v>146</v>
      </c>
      <c r="DZ5" s="62" t="s">
        <v>147</v>
      </c>
      <c r="EA5" s="62" t="s">
        <v>148</v>
      </c>
      <c r="EB5" s="62" t="s">
        <v>149</v>
      </c>
      <c r="EC5" s="62" t="s">
        <v>139</v>
      </c>
      <c r="ED5" s="62" t="s">
        <v>140</v>
      </c>
      <c r="EE5" s="62" t="s">
        <v>141</v>
      </c>
      <c r="EF5" s="62" t="s">
        <v>152</v>
      </c>
      <c r="EG5" s="62" t="s">
        <v>143</v>
      </c>
      <c r="EH5" s="62" t="s">
        <v>144</v>
      </c>
      <c r="EI5" s="62" t="s">
        <v>145</v>
      </c>
      <c r="EJ5" s="62" t="s">
        <v>146</v>
      </c>
      <c r="EK5" s="62" t="s">
        <v>147</v>
      </c>
      <c r="EL5" s="62" t="s">
        <v>148</v>
      </c>
      <c r="EM5" s="62" t="s">
        <v>155</v>
      </c>
      <c r="EN5" s="62" t="s">
        <v>150</v>
      </c>
      <c r="EO5" s="62" t="s">
        <v>140</v>
      </c>
      <c r="EP5" s="62" t="s">
        <v>151</v>
      </c>
      <c r="EQ5" s="62" t="s">
        <v>142</v>
      </c>
      <c r="ER5" s="62" t="s">
        <v>153</v>
      </c>
      <c r="ES5" s="62" t="s">
        <v>144</v>
      </c>
      <c r="ET5" s="62" t="s">
        <v>145</v>
      </c>
      <c r="EU5" s="62" t="s">
        <v>146</v>
      </c>
      <c r="EV5" s="62" t="s">
        <v>147</v>
      </c>
      <c r="EW5" s="62" t="s">
        <v>148</v>
      </c>
      <c r="EX5" s="62" t="s">
        <v>149</v>
      </c>
    </row>
    <row r="6" spans="1:154" s="67" customFormat="1">
      <c r="A6" s="48" t="s">
        <v>156</v>
      </c>
      <c r="B6" s="63">
        <f>B8</f>
        <v>2019</v>
      </c>
      <c r="C6" s="63">
        <f t="shared" ref="C6:M6" si="2">C8</f>
        <v>69710</v>
      </c>
      <c r="D6" s="63">
        <f t="shared" si="2"/>
        <v>46</v>
      </c>
      <c r="E6" s="63">
        <f t="shared" si="2"/>
        <v>6</v>
      </c>
      <c r="F6" s="63">
        <f t="shared" si="2"/>
        <v>0</v>
      </c>
      <c r="G6" s="63">
        <f t="shared" si="2"/>
        <v>1</v>
      </c>
      <c r="H6" s="155" t="str">
        <f>IF(H8&lt;&gt;I8,H8,"")&amp;IF(I8&lt;&gt;J8,I8,"")&amp;"　"&amp;J8</f>
        <v>山形県置賜広域病院企業団　公立置賜総合病院</v>
      </c>
      <c r="I6" s="156"/>
      <c r="J6" s="157"/>
      <c r="K6" s="63" t="str">
        <f t="shared" si="2"/>
        <v>条例全部</v>
      </c>
      <c r="L6" s="63" t="str">
        <f t="shared" si="2"/>
        <v>病院事業</v>
      </c>
      <c r="M6" s="63" t="str">
        <f t="shared" si="2"/>
        <v>一般病院</v>
      </c>
      <c r="N6" s="63" t="str">
        <f>N8</f>
        <v>400床以上～500床未満</v>
      </c>
      <c r="O6" s="63" t="str">
        <f>O8</f>
        <v>非設置</v>
      </c>
      <c r="P6" s="63" t="str">
        <f>P8</f>
        <v>直営</v>
      </c>
      <c r="Q6" s="64">
        <f t="shared" ref="Q6:AG6" si="3">Q8</f>
        <v>23</v>
      </c>
      <c r="R6" s="63" t="str">
        <f t="shared" si="3"/>
        <v>対象</v>
      </c>
      <c r="S6" s="63" t="str">
        <f t="shared" si="3"/>
        <v>ド 透 I 未 訓 ガ</v>
      </c>
      <c r="T6" s="63" t="str">
        <f t="shared" si="3"/>
        <v>救 臨 が 感 へ 災 地</v>
      </c>
      <c r="U6" s="64" t="str">
        <f>U8</f>
        <v>-</v>
      </c>
      <c r="V6" s="64">
        <f>V8</f>
        <v>44010</v>
      </c>
      <c r="W6" s="63" t="str">
        <f>W8</f>
        <v>非該当</v>
      </c>
      <c r="X6" s="63" t="str">
        <f t="shared" si="3"/>
        <v>７：１</v>
      </c>
      <c r="Y6" s="64">
        <f t="shared" si="3"/>
        <v>446</v>
      </c>
      <c r="Z6" s="64" t="str">
        <f t="shared" si="3"/>
        <v>-</v>
      </c>
      <c r="AA6" s="64" t="str">
        <f t="shared" si="3"/>
        <v>-</v>
      </c>
      <c r="AB6" s="64">
        <f t="shared" si="3"/>
        <v>46</v>
      </c>
      <c r="AC6" s="64">
        <f t="shared" si="3"/>
        <v>4</v>
      </c>
      <c r="AD6" s="64">
        <f t="shared" si="3"/>
        <v>496</v>
      </c>
      <c r="AE6" s="64">
        <f t="shared" si="3"/>
        <v>417</v>
      </c>
      <c r="AF6" s="64" t="str">
        <f t="shared" si="3"/>
        <v>-</v>
      </c>
      <c r="AG6" s="64">
        <f t="shared" si="3"/>
        <v>417</v>
      </c>
      <c r="AH6" s="65">
        <f>IF(AH8="-",NA(),AH8)</f>
        <v>101.3</v>
      </c>
      <c r="AI6" s="65">
        <f t="shared" ref="AI6:AQ6" si="4">IF(AI8="-",NA(),AI8)</f>
        <v>101.1</v>
      </c>
      <c r="AJ6" s="65">
        <f t="shared" si="4"/>
        <v>99</v>
      </c>
      <c r="AK6" s="65">
        <f t="shared" si="4"/>
        <v>99.3</v>
      </c>
      <c r="AL6" s="65">
        <f t="shared" si="4"/>
        <v>101.2</v>
      </c>
      <c r="AM6" s="65">
        <f t="shared" si="4"/>
        <v>100.3</v>
      </c>
      <c r="AN6" s="65">
        <f t="shared" si="4"/>
        <v>99.8</v>
      </c>
      <c r="AO6" s="65">
        <f t="shared" si="4"/>
        <v>100.1</v>
      </c>
      <c r="AP6" s="65">
        <f t="shared" si="4"/>
        <v>100</v>
      </c>
      <c r="AQ6" s="65">
        <f t="shared" si="4"/>
        <v>99</v>
      </c>
      <c r="AR6" s="65" t="str">
        <f>IF(AR8="-","【-】","【"&amp;SUBSTITUTE(TEXT(AR8,"#,##0.0"),"-","△")&amp;"】")</f>
        <v>【98.2】</v>
      </c>
      <c r="AS6" s="65">
        <f>IF(AS8="-",NA(),AS8)</f>
        <v>88.3</v>
      </c>
      <c r="AT6" s="65">
        <f t="shared" ref="AT6:BB6" si="5">IF(AT8="-",NA(),AT8)</f>
        <v>86.7</v>
      </c>
      <c r="AU6" s="65">
        <f t="shared" si="5"/>
        <v>88.5</v>
      </c>
      <c r="AV6" s="65">
        <f t="shared" si="5"/>
        <v>89.7</v>
      </c>
      <c r="AW6" s="65">
        <f t="shared" si="5"/>
        <v>92.3</v>
      </c>
      <c r="AX6" s="65">
        <f t="shared" si="5"/>
        <v>94.4</v>
      </c>
      <c r="AY6" s="65">
        <f t="shared" si="5"/>
        <v>93.6</v>
      </c>
      <c r="AZ6" s="65">
        <f t="shared" si="5"/>
        <v>94</v>
      </c>
      <c r="BA6" s="65">
        <f t="shared" si="5"/>
        <v>94.1</v>
      </c>
      <c r="BB6" s="65">
        <f t="shared" si="5"/>
        <v>92.4</v>
      </c>
      <c r="BC6" s="65" t="str">
        <f>IF(BC8="-","【-】","【"&amp;SUBSTITUTE(TEXT(BC8,"#,##0.0"),"-","△")&amp;"】")</f>
        <v>【89.5】</v>
      </c>
      <c r="BD6" s="65">
        <f>IF(BD8="-",NA(),BD8)</f>
        <v>36.9</v>
      </c>
      <c r="BE6" s="65">
        <f t="shared" ref="BE6:BM6" si="6">IF(BE8="-",NA(),BE8)</f>
        <v>34.9</v>
      </c>
      <c r="BF6" s="65">
        <f t="shared" si="6"/>
        <v>30.9</v>
      </c>
      <c r="BG6" s="65">
        <f t="shared" si="6"/>
        <v>24.9</v>
      </c>
      <c r="BH6" s="65">
        <f t="shared" si="6"/>
        <v>17.7</v>
      </c>
      <c r="BI6" s="65">
        <f t="shared" si="6"/>
        <v>36.799999999999997</v>
      </c>
      <c r="BJ6" s="65">
        <f t="shared" si="6"/>
        <v>33.9</v>
      </c>
      <c r="BK6" s="65">
        <f t="shared" si="6"/>
        <v>34.9</v>
      </c>
      <c r="BL6" s="65">
        <f t="shared" si="6"/>
        <v>32.6</v>
      </c>
      <c r="BM6" s="65">
        <f t="shared" si="6"/>
        <v>40.1</v>
      </c>
      <c r="BN6" s="65" t="str">
        <f>IF(BN8="-","【-】","【"&amp;SUBSTITUTE(TEXT(BN8,"#,##0.0"),"-","△")&amp;"】")</f>
        <v>【59.6】</v>
      </c>
      <c r="BO6" s="65">
        <f>IF(BO8="-",NA(),BO8)</f>
        <v>83.6</v>
      </c>
      <c r="BP6" s="65">
        <f t="shared" ref="BP6:BX6" si="7">IF(BP8="-",NA(),BP8)</f>
        <v>79.900000000000006</v>
      </c>
      <c r="BQ6" s="65">
        <f t="shared" si="7"/>
        <v>74</v>
      </c>
      <c r="BR6" s="65">
        <f t="shared" si="7"/>
        <v>74.2</v>
      </c>
      <c r="BS6" s="65">
        <f t="shared" si="7"/>
        <v>82.6</v>
      </c>
      <c r="BT6" s="65">
        <f t="shared" si="7"/>
        <v>80.7</v>
      </c>
      <c r="BU6" s="65">
        <f t="shared" si="7"/>
        <v>79.5</v>
      </c>
      <c r="BV6" s="65">
        <f t="shared" si="7"/>
        <v>79.900000000000006</v>
      </c>
      <c r="BW6" s="65">
        <f t="shared" si="7"/>
        <v>80.2</v>
      </c>
      <c r="BX6" s="65">
        <f t="shared" si="7"/>
        <v>77</v>
      </c>
      <c r="BY6" s="65" t="str">
        <f>IF(BY8="-","【-】","【"&amp;SUBSTITUTE(TEXT(BY8,"#,##0.0"),"-","△")&amp;"】")</f>
        <v>【74.7】</v>
      </c>
      <c r="BZ6" s="66">
        <f>IF(BZ8="-",NA(),BZ8)</f>
        <v>49930</v>
      </c>
      <c r="CA6" s="66">
        <f t="shared" ref="CA6:CI6" si="8">IF(CA8="-",NA(),CA8)</f>
        <v>50218</v>
      </c>
      <c r="CB6" s="66">
        <f t="shared" si="8"/>
        <v>53649</v>
      </c>
      <c r="CC6" s="66">
        <f t="shared" si="8"/>
        <v>55974</v>
      </c>
      <c r="CD6" s="66">
        <f t="shared" si="8"/>
        <v>54571</v>
      </c>
      <c r="CE6" s="66">
        <f t="shared" si="8"/>
        <v>62913</v>
      </c>
      <c r="CF6" s="66">
        <f t="shared" si="8"/>
        <v>64765</v>
      </c>
      <c r="CG6" s="66">
        <f t="shared" si="8"/>
        <v>66228</v>
      </c>
      <c r="CH6" s="66">
        <f t="shared" si="8"/>
        <v>68751</v>
      </c>
      <c r="CI6" s="66">
        <f t="shared" si="8"/>
        <v>60271</v>
      </c>
      <c r="CJ6" s="65" t="str">
        <f>IF(CJ8="-","【-】","【"&amp;SUBSTITUTE(TEXT(CJ8,"#,##0"),"-","△")&amp;"】")</f>
        <v>【53,621】</v>
      </c>
      <c r="CK6" s="66">
        <f>IF(CK8="-",NA(),CK8)</f>
        <v>11684</v>
      </c>
      <c r="CL6" s="66">
        <f t="shared" ref="CL6:CT6" si="9">IF(CL8="-",NA(),CL8)</f>
        <v>13011</v>
      </c>
      <c r="CM6" s="66">
        <f t="shared" si="9"/>
        <v>13206</v>
      </c>
      <c r="CN6" s="66">
        <f t="shared" si="9"/>
        <v>13954</v>
      </c>
      <c r="CO6" s="66">
        <f t="shared" si="9"/>
        <v>14032</v>
      </c>
      <c r="CP6" s="66">
        <f t="shared" si="9"/>
        <v>16993</v>
      </c>
      <c r="CQ6" s="66">
        <f t="shared" si="9"/>
        <v>17680</v>
      </c>
      <c r="CR6" s="66">
        <f t="shared" si="9"/>
        <v>18393</v>
      </c>
      <c r="CS6" s="66">
        <f t="shared" si="9"/>
        <v>19207</v>
      </c>
      <c r="CT6" s="66">
        <f t="shared" si="9"/>
        <v>16979</v>
      </c>
      <c r="CU6" s="65" t="str">
        <f>IF(CU8="-","【-】","【"&amp;SUBSTITUTE(TEXT(CU8,"#,##0"),"-","△")&amp;"】")</f>
        <v>【15,586】</v>
      </c>
      <c r="CV6" s="65">
        <f>IF(CV8="-",NA(),CV8)</f>
        <v>53.3</v>
      </c>
      <c r="CW6" s="65">
        <f t="shared" ref="CW6:DE6" si="10">IF(CW8="-",NA(),CW8)</f>
        <v>55.5</v>
      </c>
      <c r="CX6" s="65">
        <f t="shared" si="10"/>
        <v>57.1</v>
      </c>
      <c r="CY6" s="65">
        <f t="shared" si="10"/>
        <v>56.6</v>
      </c>
      <c r="CZ6" s="65">
        <f t="shared" si="10"/>
        <v>55.8</v>
      </c>
      <c r="DA6" s="65">
        <f t="shared" si="10"/>
        <v>48.5</v>
      </c>
      <c r="DB6" s="65">
        <f t="shared" si="10"/>
        <v>49.2</v>
      </c>
      <c r="DC6" s="65">
        <f t="shared" si="10"/>
        <v>48.7</v>
      </c>
      <c r="DD6" s="65">
        <f t="shared" si="10"/>
        <v>48.3</v>
      </c>
      <c r="DE6" s="65">
        <f t="shared" si="10"/>
        <v>53</v>
      </c>
      <c r="DF6" s="65" t="str">
        <f>IF(DF8="-","【-】","【"&amp;SUBSTITUTE(TEXT(DF8,"#,##0.0"),"-","△")&amp;"】")</f>
        <v>【54.6】</v>
      </c>
      <c r="DG6" s="65">
        <f>IF(DG8="-",NA(),DG8)</f>
        <v>25.7</v>
      </c>
      <c r="DH6" s="65">
        <f t="shared" ref="DH6:DP6" si="11">IF(DH8="-",NA(),DH8)</f>
        <v>25.4</v>
      </c>
      <c r="DI6" s="65">
        <f t="shared" si="11"/>
        <v>26</v>
      </c>
      <c r="DJ6" s="65">
        <f t="shared" si="11"/>
        <v>25.6</v>
      </c>
      <c r="DK6" s="65">
        <f t="shared" si="11"/>
        <v>24.8</v>
      </c>
      <c r="DL6" s="65">
        <f t="shared" si="11"/>
        <v>27.5</v>
      </c>
      <c r="DM6" s="65">
        <f t="shared" si="11"/>
        <v>27.4</v>
      </c>
      <c r="DN6" s="65">
        <f t="shared" si="11"/>
        <v>27.8</v>
      </c>
      <c r="DO6" s="65">
        <f t="shared" si="11"/>
        <v>28.1</v>
      </c>
      <c r="DP6" s="65">
        <f t="shared" si="11"/>
        <v>26.4</v>
      </c>
      <c r="DQ6" s="65" t="str">
        <f>IF(DQ8="-","【-】","【"&amp;SUBSTITUTE(TEXT(DQ8,"#,##0.0"),"-","△")&amp;"】")</f>
        <v>【25.0】</v>
      </c>
      <c r="DR6" s="65">
        <f>IF(DR8="-",NA(),DR8)</f>
        <v>60.2</v>
      </c>
      <c r="DS6" s="65">
        <f t="shared" ref="DS6:EA6" si="12">IF(DS8="-",NA(),DS8)</f>
        <v>63.9</v>
      </c>
      <c r="DT6" s="65">
        <f t="shared" si="12"/>
        <v>65.3</v>
      </c>
      <c r="DU6" s="65">
        <f t="shared" si="12"/>
        <v>66.599999999999994</v>
      </c>
      <c r="DV6" s="65">
        <f t="shared" si="12"/>
        <v>68.599999999999994</v>
      </c>
      <c r="DW6" s="65">
        <f t="shared" si="12"/>
        <v>51.3</v>
      </c>
      <c r="DX6" s="65">
        <f t="shared" si="12"/>
        <v>51.2</v>
      </c>
      <c r="DY6" s="65">
        <f t="shared" si="12"/>
        <v>52</v>
      </c>
      <c r="DZ6" s="65">
        <f t="shared" si="12"/>
        <v>52.5</v>
      </c>
      <c r="EA6" s="65">
        <f t="shared" si="12"/>
        <v>56.4</v>
      </c>
      <c r="EB6" s="65" t="str">
        <f>IF(EB8="-","【-】","【"&amp;SUBSTITUTE(TEXT(EB8,"#,##0.0"),"-","△")&amp;"】")</f>
        <v>【53.5】</v>
      </c>
      <c r="EC6" s="65">
        <f>IF(EC8="-",NA(),EC8)</f>
        <v>59.6</v>
      </c>
      <c r="ED6" s="65">
        <f t="shared" ref="ED6:EL6" si="13">IF(ED8="-",NA(),ED8)</f>
        <v>63.6</v>
      </c>
      <c r="EE6" s="65">
        <f t="shared" si="13"/>
        <v>65.3</v>
      </c>
      <c r="EF6" s="65">
        <f t="shared" si="13"/>
        <v>69.2</v>
      </c>
      <c r="EG6" s="65">
        <f t="shared" si="13"/>
        <v>74.599999999999994</v>
      </c>
      <c r="EH6" s="65">
        <f t="shared" si="13"/>
        <v>64.099999999999994</v>
      </c>
      <c r="EI6" s="65">
        <f t="shared" si="13"/>
        <v>64.3</v>
      </c>
      <c r="EJ6" s="65">
        <f t="shared" si="13"/>
        <v>66</v>
      </c>
      <c r="EK6" s="65">
        <f t="shared" si="13"/>
        <v>67.099999999999994</v>
      </c>
      <c r="EL6" s="65">
        <f t="shared" si="13"/>
        <v>71.099999999999994</v>
      </c>
      <c r="EM6" s="65" t="str">
        <f>IF(EM8="-","【-】","【"&amp;SUBSTITUTE(TEXT(EM8,"#,##0.0"),"-","△")&amp;"】")</f>
        <v>【70.0】</v>
      </c>
      <c r="EN6" s="66">
        <f>IF(EN8="-",NA(),EN8)</f>
        <v>58719206</v>
      </c>
      <c r="EO6" s="66">
        <f t="shared" ref="EO6:EW6" si="14">IF(EO8="-",NA(),EO8)</f>
        <v>59148171</v>
      </c>
      <c r="EP6" s="66">
        <f t="shared" si="14"/>
        <v>59352077</v>
      </c>
      <c r="EQ6" s="66">
        <f t="shared" si="14"/>
        <v>60175296</v>
      </c>
      <c r="ER6" s="66">
        <f t="shared" si="14"/>
        <v>63173405</v>
      </c>
      <c r="ES6" s="66">
        <f t="shared" si="14"/>
        <v>51238617</v>
      </c>
      <c r="ET6" s="66">
        <f t="shared" si="14"/>
        <v>51669762</v>
      </c>
      <c r="EU6" s="66">
        <f t="shared" si="14"/>
        <v>53351028</v>
      </c>
      <c r="EV6" s="66">
        <f t="shared" si="14"/>
        <v>55620962</v>
      </c>
      <c r="EW6" s="66">
        <f t="shared" si="14"/>
        <v>48164556</v>
      </c>
      <c r="EX6" s="66" t="str">
        <f>IF(EX8="-","【-】","【"&amp;SUBSTITUTE(TEXT(EX8,"#,##0"),"-","△")&amp;"】")</f>
        <v>【48,132,898】</v>
      </c>
    </row>
    <row r="7" spans="1:154" s="67" customFormat="1">
      <c r="A7" s="48" t="s">
        <v>157</v>
      </c>
      <c r="B7" s="63">
        <f t="shared" ref="B7:AG7" si="15">B8</f>
        <v>2019</v>
      </c>
      <c r="C7" s="63">
        <f t="shared" si="15"/>
        <v>69710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非設置</v>
      </c>
      <c r="P7" s="63" t="str">
        <f>P8</f>
        <v>直営</v>
      </c>
      <c r="Q7" s="64">
        <f t="shared" si="15"/>
        <v>23</v>
      </c>
      <c r="R7" s="63" t="str">
        <f t="shared" si="15"/>
        <v>対象</v>
      </c>
      <c r="S7" s="63" t="str">
        <f t="shared" si="15"/>
        <v>ド 透 I 未 訓 ガ</v>
      </c>
      <c r="T7" s="63" t="str">
        <f t="shared" si="15"/>
        <v>救 臨 が 感 へ 災 地</v>
      </c>
      <c r="U7" s="64" t="str">
        <f>U8</f>
        <v>-</v>
      </c>
      <c r="V7" s="64">
        <f>V8</f>
        <v>44010</v>
      </c>
      <c r="W7" s="63" t="str">
        <f>W8</f>
        <v>非該当</v>
      </c>
      <c r="X7" s="63" t="str">
        <f t="shared" si="15"/>
        <v>７：１</v>
      </c>
      <c r="Y7" s="64">
        <f t="shared" si="15"/>
        <v>446</v>
      </c>
      <c r="Z7" s="64" t="str">
        <f t="shared" si="15"/>
        <v>-</v>
      </c>
      <c r="AA7" s="64" t="str">
        <f t="shared" si="15"/>
        <v>-</v>
      </c>
      <c r="AB7" s="64">
        <f t="shared" si="15"/>
        <v>46</v>
      </c>
      <c r="AC7" s="64">
        <f t="shared" si="15"/>
        <v>4</v>
      </c>
      <c r="AD7" s="64">
        <f t="shared" si="15"/>
        <v>496</v>
      </c>
      <c r="AE7" s="64">
        <f t="shared" si="15"/>
        <v>417</v>
      </c>
      <c r="AF7" s="64" t="str">
        <f t="shared" si="15"/>
        <v>-</v>
      </c>
      <c r="AG7" s="64">
        <f t="shared" si="15"/>
        <v>417</v>
      </c>
      <c r="AH7" s="65">
        <f>AH8</f>
        <v>101.3</v>
      </c>
      <c r="AI7" s="65">
        <f t="shared" ref="AI7:AQ7" si="16">AI8</f>
        <v>101.1</v>
      </c>
      <c r="AJ7" s="65">
        <f t="shared" si="16"/>
        <v>99</v>
      </c>
      <c r="AK7" s="65">
        <f t="shared" si="16"/>
        <v>99.3</v>
      </c>
      <c r="AL7" s="65">
        <f t="shared" si="16"/>
        <v>101.2</v>
      </c>
      <c r="AM7" s="65">
        <f t="shared" si="16"/>
        <v>100.3</v>
      </c>
      <c r="AN7" s="65">
        <f t="shared" si="16"/>
        <v>99.8</v>
      </c>
      <c r="AO7" s="65">
        <f t="shared" si="16"/>
        <v>100.1</v>
      </c>
      <c r="AP7" s="65">
        <f t="shared" si="16"/>
        <v>100</v>
      </c>
      <c r="AQ7" s="65">
        <f t="shared" si="16"/>
        <v>99</v>
      </c>
      <c r="AR7" s="65"/>
      <c r="AS7" s="65">
        <f>AS8</f>
        <v>88.3</v>
      </c>
      <c r="AT7" s="65">
        <f t="shared" ref="AT7:BB7" si="17">AT8</f>
        <v>86.7</v>
      </c>
      <c r="AU7" s="65">
        <f t="shared" si="17"/>
        <v>88.5</v>
      </c>
      <c r="AV7" s="65">
        <f t="shared" si="17"/>
        <v>89.7</v>
      </c>
      <c r="AW7" s="65">
        <f t="shared" si="17"/>
        <v>92.3</v>
      </c>
      <c r="AX7" s="65">
        <f t="shared" si="17"/>
        <v>94.4</v>
      </c>
      <c r="AY7" s="65">
        <f t="shared" si="17"/>
        <v>93.6</v>
      </c>
      <c r="AZ7" s="65">
        <f t="shared" si="17"/>
        <v>94</v>
      </c>
      <c r="BA7" s="65">
        <f t="shared" si="17"/>
        <v>94.1</v>
      </c>
      <c r="BB7" s="65">
        <f t="shared" si="17"/>
        <v>92.4</v>
      </c>
      <c r="BC7" s="65"/>
      <c r="BD7" s="65">
        <f>BD8</f>
        <v>36.9</v>
      </c>
      <c r="BE7" s="65">
        <f t="shared" ref="BE7:BM7" si="18">BE8</f>
        <v>34.9</v>
      </c>
      <c r="BF7" s="65">
        <f t="shared" si="18"/>
        <v>30.9</v>
      </c>
      <c r="BG7" s="65">
        <f t="shared" si="18"/>
        <v>24.9</v>
      </c>
      <c r="BH7" s="65">
        <f t="shared" si="18"/>
        <v>17.7</v>
      </c>
      <c r="BI7" s="65">
        <f t="shared" si="18"/>
        <v>36.799999999999997</v>
      </c>
      <c r="BJ7" s="65">
        <f t="shared" si="18"/>
        <v>33.9</v>
      </c>
      <c r="BK7" s="65">
        <f t="shared" si="18"/>
        <v>34.9</v>
      </c>
      <c r="BL7" s="65">
        <f t="shared" si="18"/>
        <v>32.6</v>
      </c>
      <c r="BM7" s="65">
        <f t="shared" si="18"/>
        <v>40.1</v>
      </c>
      <c r="BN7" s="65"/>
      <c r="BO7" s="65">
        <f>BO8</f>
        <v>83.6</v>
      </c>
      <c r="BP7" s="65">
        <f t="shared" ref="BP7:BX7" si="19">BP8</f>
        <v>79.900000000000006</v>
      </c>
      <c r="BQ7" s="65">
        <f t="shared" si="19"/>
        <v>74</v>
      </c>
      <c r="BR7" s="65">
        <f t="shared" si="19"/>
        <v>74.2</v>
      </c>
      <c r="BS7" s="65">
        <f t="shared" si="19"/>
        <v>82.6</v>
      </c>
      <c r="BT7" s="65">
        <f t="shared" si="19"/>
        <v>80.7</v>
      </c>
      <c r="BU7" s="65">
        <f t="shared" si="19"/>
        <v>79.5</v>
      </c>
      <c r="BV7" s="65">
        <f t="shared" si="19"/>
        <v>79.900000000000006</v>
      </c>
      <c r="BW7" s="65">
        <f t="shared" si="19"/>
        <v>80.2</v>
      </c>
      <c r="BX7" s="65">
        <f t="shared" si="19"/>
        <v>77</v>
      </c>
      <c r="BY7" s="65"/>
      <c r="BZ7" s="66">
        <f>BZ8</f>
        <v>49930</v>
      </c>
      <c r="CA7" s="66">
        <f t="shared" ref="CA7:CI7" si="20">CA8</f>
        <v>50218</v>
      </c>
      <c r="CB7" s="66">
        <f t="shared" si="20"/>
        <v>53649</v>
      </c>
      <c r="CC7" s="66">
        <f t="shared" si="20"/>
        <v>55974</v>
      </c>
      <c r="CD7" s="66">
        <f t="shared" si="20"/>
        <v>54571</v>
      </c>
      <c r="CE7" s="66">
        <f t="shared" si="20"/>
        <v>62913</v>
      </c>
      <c r="CF7" s="66">
        <f t="shared" si="20"/>
        <v>64765</v>
      </c>
      <c r="CG7" s="66">
        <f t="shared" si="20"/>
        <v>66228</v>
      </c>
      <c r="CH7" s="66">
        <f t="shared" si="20"/>
        <v>68751</v>
      </c>
      <c r="CI7" s="66">
        <f t="shared" si="20"/>
        <v>60271</v>
      </c>
      <c r="CJ7" s="65"/>
      <c r="CK7" s="66">
        <f>CK8</f>
        <v>11684</v>
      </c>
      <c r="CL7" s="66">
        <f t="shared" ref="CL7:CT7" si="21">CL8</f>
        <v>13011</v>
      </c>
      <c r="CM7" s="66">
        <f t="shared" si="21"/>
        <v>13206</v>
      </c>
      <c r="CN7" s="66">
        <f t="shared" si="21"/>
        <v>13954</v>
      </c>
      <c r="CO7" s="66">
        <f t="shared" si="21"/>
        <v>14032</v>
      </c>
      <c r="CP7" s="66">
        <f t="shared" si="21"/>
        <v>16993</v>
      </c>
      <c r="CQ7" s="66">
        <f t="shared" si="21"/>
        <v>17680</v>
      </c>
      <c r="CR7" s="66">
        <f t="shared" si="21"/>
        <v>18393</v>
      </c>
      <c r="CS7" s="66">
        <f t="shared" si="21"/>
        <v>19207</v>
      </c>
      <c r="CT7" s="66">
        <f t="shared" si="21"/>
        <v>16979</v>
      </c>
      <c r="CU7" s="65"/>
      <c r="CV7" s="65">
        <f>CV8</f>
        <v>53.3</v>
      </c>
      <c r="CW7" s="65">
        <f t="shared" ref="CW7:DE7" si="22">CW8</f>
        <v>55.5</v>
      </c>
      <c r="CX7" s="65">
        <f t="shared" si="22"/>
        <v>57.1</v>
      </c>
      <c r="CY7" s="65">
        <f t="shared" si="22"/>
        <v>56.6</v>
      </c>
      <c r="CZ7" s="65">
        <f t="shared" si="22"/>
        <v>55.8</v>
      </c>
      <c r="DA7" s="65">
        <f t="shared" si="22"/>
        <v>48.5</v>
      </c>
      <c r="DB7" s="65">
        <f t="shared" si="22"/>
        <v>49.2</v>
      </c>
      <c r="DC7" s="65">
        <f t="shared" si="22"/>
        <v>48.7</v>
      </c>
      <c r="DD7" s="65">
        <f t="shared" si="22"/>
        <v>48.3</v>
      </c>
      <c r="DE7" s="65">
        <f t="shared" si="22"/>
        <v>53</v>
      </c>
      <c r="DF7" s="65"/>
      <c r="DG7" s="65">
        <f>DG8</f>
        <v>25.7</v>
      </c>
      <c r="DH7" s="65">
        <f t="shared" ref="DH7:DP7" si="23">DH8</f>
        <v>25.4</v>
      </c>
      <c r="DI7" s="65">
        <f t="shared" si="23"/>
        <v>26</v>
      </c>
      <c r="DJ7" s="65">
        <f t="shared" si="23"/>
        <v>25.6</v>
      </c>
      <c r="DK7" s="65">
        <f t="shared" si="23"/>
        <v>24.8</v>
      </c>
      <c r="DL7" s="65">
        <f t="shared" si="23"/>
        <v>27.5</v>
      </c>
      <c r="DM7" s="65">
        <f t="shared" si="23"/>
        <v>27.4</v>
      </c>
      <c r="DN7" s="65">
        <f t="shared" si="23"/>
        <v>27.8</v>
      </c>
      <c r="DO7" s="65">
        <f t="shared" si="23"/>
        <v>28.1</v>
      </c>
      <c r="DP7" s="65">
        <f t="shared" si="23"/>
        <v>26.4</v>
      </c>
      <c r="DQ7" s="65"/>
      <c r="DR7" s="65">
        <f>DR8</f>
        <v>60.2</v>
      </c>
      <c r="DS7" s="65">
        <f t="shared" ref="DS7:EA7" si="24">DS8</f>
        <v>63.9</v>
      </c>
      <c r="DT7" s="65">
        <f t="shared" si="24"/>
        <v>65.3</v>
      </c>
      <c r="DU7" s="65">
        <f t="shared" si="24"/>
        <v>66.599999999999994</v>
      </c>
      <c r="DV7" s="65">
        <f t="shared" si="24"/>
        <v>68.599999999999994</v>
      </c>
      <c r="DW7" s="65">
        <f t="shared" si="24"/>
        <v>51.3</v>
      </c>
      <c r="DX7" s="65">
        <f t="shared" si="24"/>
        <v>51.2</v>
      </c>
      <c r="DY7" s="65">
        <f t="shared" si="24"/>
        <v>52</v>
      </c>
      <c r="DZ7" s="65">
        <f t="shared" si="24"/>
        <v>52.5</v>
      </c>
      <c r="EA7" s="65">
        <f t="shared" si="24"/>
        <v>56.4</v>
      </c>
      <c r="EB7" s="65"/>
      <c r="EC7" s="65">
        <f>EC8</f>
        <v>59.6</v>
      </c>
      <c r="ED7" s="65">
        <f t="shared" ref="ED7:EL7" si="25">ED8</f>
        <v>63.6</v>
      </c>
      <c r="EE7" s="65">
        <f t="shared" si="25"/>
        <v>65.3</v>
      </c>
      <c r="EF7" s="65">
        <f t="shared" si="25"/>
        <v>69.2</v>
      </c>
      <c r="EG7" s="65">
        <f t="shared" si="25"/>
        <v>74.599999999999994</v>
      </c>
      <c r="EH7" s="65">
        <f t="shared" si="25"/>
        <v>64.099999999999994</v>
      </c>
      <c r="EI7" s="65">
        <f t="shared" si="25"/>
        <v>64.3</v>
      </c>
      <c r="EJ7" s="65">
        <f t="shared" si="25"/>
        <v>66</v>
      </c>
      <c r="EK7" s="65">
        <f t="shared" si="25"/>
        <v>67.099999999999994</v>
      </c>
      <c r="EL7" s="65">
        <f t="shared" si="25"/>
        <v>71.099999999999994</v>
      </c>
      <c r="EM7" s="65"/>
      <c r="EN7" s="66">
        <f>EN8</f>
        <v>58719206</v>
      </c>
      <c r="EO7" s="66">
        <f t="shared" ref="EO7:EW7" si="26">EO8</f>
        <v>59148171</v>
      </c>
      <c r="EP7" s="66">
        <f t="shared" si="26"/>
        <v>59352077</v>
      </c>
      <c r="EQ7" s="66">
        <f t="shared" si="26"/>
        <v>60175296</v>
      </c>
      <c r="ER7" s="66">
        <f t="shared" si="26"/>
        <v>63173405</v>
      </c>
      <c r="ES7" s="66">
        <f t="shared" si="26"/>
        <v>51238617</v>
      </c>
      <c r="ET7" s="66">
        <f t="shared" si="26"/>
        <v>51669762</v>
      </c>
      <c r="EU7" s="66">
        <f t="shared" si="26"/>
        <v>53351028</v>
      </c>
      <c r="EV7" s="66">
        <f t="shared" si="26"/>
        <v>55620962</v>
      </c>
      <c r="EW7" s="66">
        <f t="shared" si="26"/>
        <v>48164556</v>
      </c>
      <c r="EX7" s="66"/>
    </row>
    <row r="8" spans="1:154" s="67" customFormat="1">
      <c r="A8" s="48"/>
      <c r="B8" s="68">
        <v>2019</v>
      </c>
      <c r="C8" s="68">
        <v>69710</v>
      </c>
      <c r="D8" s="68">
        <v>46</v>
      </c>
      <c r="E8" s="68">
        <v>6</v>
      </c>
      <c r="F8" s="68">
        <v>0</v>
      </c>
      <c r="G8" s="68">
        <v>1</v>
      </c>
      <c r="H8" s="68" t="s">
        <v>158</v>
      </c>
      <c r="I8" s="68" t="s">
        <v>159</v>
      </c>
      <c r="J8" s="68" t="s">
        <v>160</v>
      </c>
      <c r="K8" s="68" t="s">
        <v>161</v>
      </c>
      <c r="L8" s="68" t="s">
        <v>162</v>
      </c>
      <c r="M8" s="68" t="s">
        <v>163</v>
      </c>
      <c r="N8" s="68" t="s">
        <v>164</v>
      </c>
      <c r="O8" s="68" t="s">
        <v>165</v>
      </c>
      <c r="P8" s="68" t="s">
        <v>166</v>
      </c>
      <c r="Q8" s="69">
        <v>23</v>
      </c>
      <c r="R8" s="68" t="s">
        <v>167</v>
      </c>
      <c r="S8" s="68" t="s">
        <v>168</v>
      </c>
      <c r="T8" s="68" t="s">
        <v>169</v>
      </c>
      <c r="U8" s="69" t="s">
        <v>38</v>
      </c>
      <c r="V8" s="69">
        <v>44010</v>
      </c>
      <c r="W8" s="68" t="s">
        <v>170</v>
      </c>
      <c r="X8" s="70" t="s">
        <v>171</v>
      </c>
      <c r="Y8" s="69">
        <v>446</v>
      </c>
      <c r="Z8" s="69" t="s">
        <v>38</v>
      </c>
      <c r="AA8" s="69" t="s">
        <v>38</v>
      </c>
      <c r="AB8" s="69">
        <v>46</v>
      </c>
      <c r="AC8" s="69">
        <v>4</v>
      </c>
      <c r="AD8" s="69">
        <v>496</v>
      </c>
      <c r="AE8" s="69">
        <v>417</v>
      </c>
      <c r="AF8" s="69" t="s">
        <v>38</v>
      </c>
      <c r="AG8" s="69">
        <v>417</v>
      </c>
      <c r="AH8" s="71">
        <v>101.3</v>
      </c>
      <c r="AI8" s="71">
        <v>101.1</v>
      </c>
      <c r="AJ8" s="71">
        <v>99</v>
      </c>
      <c r="AK8" s="71">
        <v>99.3</v>
      </c>
      <c r="AL8" s="71">
        <v>101.2</v>
      </c>
      <c r="AM8" s="71">
        <v>100.3</v>
      </c>
      <c r="AN8" s="71">
        <v>99.8</v>
      </c>
      <c r="AO8" s="71">
        <v>100.1</v>
      </c>
      <c r="AP8" s="71">
        <v>100</v>
      </c>
      <c r="AQ8" s="71">
        <v>99</v>
      </c>
      <c r="AR8" s="71">
        <v>98.2</v>
      </c>
      <c r="AS8" s="71">
        <v>88.3</v>
      </c>
      <c r="AT8" s="71">
        <v>86.7</v>
      </c>
      <c r="AU8" s="71">
        <v>88.5</v>
      </c>
      <c r="AV8" s="71">
        <v>89.7</v>
      </c>
      <c r="AW8" s="71">
        <v>92.3</v>
      </c>
      <c r="AX8" s="71">
        <v>94.4</v>
      </c>
      <c r="AY8" s="71">
        <v>93.6</v>
      </c>
      <c r="AZ8" s="71">
        <v>94</v>
      </c>
      <c r="BA8" s="71">
        <v>94.1</v>
      </c>
      <c r="BB8" s="71">
        <v>92.4</v>
      </c>
      <c r="BC8" s="71">
        <v>89.5</v>
      </c>
      <c r="BD8" s="72">
        <v>36.9</v>
      </c>
      <c r="BE8" s="72">
        <v>34.9</v>
      </c>
      <c r="BF8" s="72">
        <v>30.9</v>
      </c>
      <c r="BG8" s="72">
        <v>24.9</v>
      </c>
      <c r="BH8" s="72">
        <v>17.7</v>
      </c>
      <c r="BI8" s="72">
        <v>36.799999999999997</v>
      </c>
      <c r="BJ8" s="72">
        <v>33.9</v>
      </c>
      <c r="BK8" s="72">
        <v>34.9</v>
      </c>
      <c r="BL8" s="72">
        <v>32.6</v>
      </c>
      <c r="BM8" s="72">
        <v>40.1</v>
      </c>
      <c r="BN8" s="72">
        <v>59.6</v>
      </c>
      <c r="BO8" s="71">
        <v>83.6</v>
      </c>
      <c r="BP8" s="71">
        <v>79.900000000000006</v>
      </c>
      <c r="BQ8" s="71">
        <v>74</v>
      </c>
      <c r="BR8" s="71">
        <v>74.2</v>
      </c>
      <c r="BS8" s="71">
        <v>82.6</v>
      </c>
      <c r="BT8" s="71">
        <v>80.7</v>
      </c>
      <c r="BU8" s="71">
        <v>79.5</v>
      </c>
      <c r="BV8" s="71">
        <v>79.900000000000006</v>
      </c>
      <c r="BW8" s="71">
        <v>80.2</v>
      </c>
      <c r="BX8" s="71">
        <v>77</v>
      </c>
      <c r="BY8" s="71">
        <v>74.7</v>
      </c>
      <c r="BZ8" s="72">
        <v>49930</v>
      </c>
      <c r="CA8" s="72">
        <v>50218</v>
      </c>
      <c r="CB8" s="72">
        <v>53649</v>
      </c>
      <c r="CC8" s="72">
        <v>55974</v>
      </c>
      <c r="CD8" s="72">
        <v>54571</v>
      </c>
      <c r="CE8" s="72">
        <v>62913</v>
      </c>
      <c r="CF8" s="72">
        <v>64765</v>
      </c>
      <c r="CG8" s="72">
        <v>66228</v>
      </c>
      <c r="CH8" s="72">
        <v>68751</v>
      </c>
      <c r="CI8" s="72">
        <v>60271</v>
      </c>
      <c r="CJ8" s="71">
        <v>53621</v>
      </c>
      <c r="CK8" s="72">
        <v>11684</v>
      </c>
      <c r="CL8" s="72">
        <v>13011</v>
      </c>
      <c r="CM8" s="72">
        <v>13206</v>
      </c>
      <c r="CN8" s="72">
        <v>13954</v>
      </c>
      <c r="CO8" s="72">
        <v>14032</v>
      </c>
      <c r="CP8" s="72">
        <v>16993</v>
      </c>
      <c r="CQ8" s="72">
        <v>17680</v>
      </c>
      <c r="CR8" s="72">
        <v>18393</v>
      </c>
      <c r="CS8" s="72">
        <v>19207</v>
      </c>
      <c r="CT8" s="72">
        <v>16979</v>
      </c>
      <c r="CU8" s="71">
        <v>15586</v>
      </c>
      <c r="CV8" s="72">
        <v>53.3</v>
      </c>
      <c r="CW8" s="72">
        <v>55.5</v>
      </c>
      <c r="CX8" s="72">
        <v>57.1</v>
      </c>
      <c r="CY8" s="72">
        <v>56.6</v>
      </c>
      <c r="CZ8" s="72">
        <v>55.8</v>
      </c>
      <c r="DA8" s="72">
        <v>48.5</v>
      </c>
      <c r="DB8" s="72">
        <v>49.2</v>
      </c>
      <c r="DC8" s="72">
        <v>48.7</v>
      </c>
      <c r="DD8" s="72">
        <v>48.3</v>
      </c>
      <c r="DE8" s="72">
        <v>53</v>
      </c>
      <c r="DF8" s="72">
        <v>54.6</v>
      </c>
      <c r="DG8" s="72">
        <v>25.7</v>
      </c>
      <c r="DH8" s="72">
        <v>25.4</v>
      </c>
      <c r="DI8" s="72">
        <v>26</v>
      </c>
      <c r="DJ8" s="72">
        <v>25.6</v>
      </c>
      <c r="DK8" s="72">
        <v>24.8</v>
      </c>
      <c r="DL8" s="72">
        <v>27.5</v>
      </c>
      <c r="DM8" s="72">
        <v>27.4</v>
      </c>
      <c r="DN8" s="72">
        <v>27.8</v>
      </c>
      <c r="DO8" s="72">
        <v>28.1</v>
      </c>
      <c r="DP8" s="72">
        <v>26.4</v>
      </c>
      <c r="DQ8" s="72">
        <v>25</v>
      </c>
      <c r="DR8" s="71">
        <v>60.2</v>
      </c>
      <c r="DS8" s="71">
        <v>63.9</v>
      </c>
      <c r="DT8" s="71">
        <v>65.3</v>
      </c>
      <c r="DU8" s="71">
        <v>66.599999999999994</v>
      </c>
      <c r="DV8" s="71">
        <v>68.599999999999994</v>
      </c>
      <c r="DW8" s="71">
        <v>51.3</v>
      </c>
      <c r="DX8" s="71">
        <v>51.2</v>
      </c>
      <c r="DY8" s="71">
        <v>52</v>
      </c>
      <c r="DZ8" s="71">
        <v>52.5</v>
      </c>
      <c r="EA8" s="71">
        <v>56.4</v>
      </c>
      <c r="EB8" s="71">
        <v>53.5</v>
      </c>
      <c r="EC8" s="71">
        <v>59.6</v>
      </c>
      <c r="ED8" s="71">
        <v>63.6</v>
      </c>
      <c r="EE8" s="71">
        <v>65.3</v>
      </c>
      <c r="EF8" s="71">
        <v>69.2</v>
      </c>
      <c r="EG8" s="71">
        <v>74.599999999999994</v>
      </c>
      <c r="EH8" s="71">
        <v>64.099999999999994</v>
      </c>
      <c r="EI8" s="71">
        <v>64.3</v>
      </c>
      <c r="EJ8" s="71">
        <v>66</v>
      </c>
      <c r="EK8" s="71">
        <v>67.099999999999994</v>
      </c>
      <c r="EL8" s="71">
        <v>71.099999999999994</v>
      </c>
      <c r="EM8" s="71">
        <v>70</v>
      </c>
      <c r="EN8" s="72">
        <v>58719206</v>
      </c>
      <c r="EO8" s="72">
        <v>59148171</v>
      </c>
      <c r="EP8" s="72">
        <v>59352077</v>
      </c>
      <c r="EQ8" s="72">
        <v>60175296</v>
      </c>
      <c r="ER8" s="72">
        <v>63173405</v>
      </c>
      <c r="ES8" s="72">
        <v>51238617</v>
      </c>
      <c r="ET8" s="72">
        <v>51669762</v>
      </c>
      <c r="EU8" s="72">
        <v>53351028</v>
      </c>
      <c r="EV8" s="72">
        <v>55620962</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2021-01-25T23:29:47Z</cp:lastPrinted>
  <dcterms:modified xsi:type="dcterms:W3CDTF">2021-01-25T23:29:54Z</dcterms:modified>
</cp:coreProperties>
</file>