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a3\文書サーバー\経理係 （新サーバー）\フォルダ2019【経営】\総務省決算（H31(R元)年度対象）\07_経営比較分析表＜病院事業＞（R1決算）\02 回答\送付資料一式\"/>
    </mc:Choice>
  </mc:AlternateContent>
  <workbookProtection workbookAlgorithmName="SHA-512" workbookHashValue="7F1sGy6YHnIhlyCJnj3mokVMl/3Vi6t+51purgbZwBtMHbwA7KUlMLCGNzfmeSgXDZNJgGtWFZb/tpRUB5TDNA==" workbookSaltValue="U2BYTRVeMkUdT3C7mXVSp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FL32" i="4"/>
  <c r="MN32" i="4"/>
  <c r="HM78" i="4"/>
  <c r="FL54" i="4"/>
  <c r="CS78" i="4"/>
  <c r="BX54" i="4"/>
  <c r="BX32" i="4"/>
  <c r="C11" i="5"/>
  <c r="D11" i="5"/>
  <c r="E11" i="5"/>
  <c r="B11" i="5"/>
  <c r="FH78" i="4" l="1"/>
  <c r="DS54" i="4"/>
  <c r="DS32" i="4"/>
  <c r="AN78" i="4"/>
  <c r="HG54" i="4"/>
  <c r="AE54" i="4"/>
  <c r="AE32" i="4"/>
  <c r="KC78" i="4"/>
  <c r="HG32" i="4"/>
  <c r="KU54" i="4"/>
  <c r="KU32" i="4"/>
  <c r="BI32" i="4"/>
  <c r="LY54" i="4"/>
  <c r="LY32" i="4"/>
  <c r="LO78" i="4"/>
  <c r="IK54" i="4"/>
  <c r="IK32" i="4"/>
  <c r="BZ78" i="4"/>
  <c r="BI54" i="4"/>
  <c r="GT78" i="4"/>
  <c r="EW54" i="4"/>
  <c r="EW32" i="4"/>
  <c r="JJ78" i="4"/>
  <c r="GR54" i="4"/>
  <c r="GR32" i="4"/>
  <c r="EO78" i="4"/>
  <c r="DD54" i="4"/>
  <c r="DD32" i="4"/>
  <c r="U78" i="4"/>
  <c r="P54" i="4"/>
  <c r="P32" i="4"/>
  <c r="KF54" i="4"/>
  <c r="KF32" i="4"/>
  <c r="BG78" i="4"/>
  <c r="AT54" i="4"/>
  <c r="AT32" i="4"/>
  <c r="LJ54" i="4"/>
  <c r="LJ32" i="4"/>
  <c r="EH54" i="4"/>
  <c r="EH32" i="4"/>
  <c r="KV78" i="4"/>
  <c r="HV54" i="4"/>
  <c r="HV32" i="4"/>
  <c r="GA78" i="4"/>
</calcChain>
</file>

<file path=xl/sharedStrings.xml><?xml version="1.0" encoding="utf-8"?>
<sst xmlns="http://schemas.openxmlformats.org/spreadsheetml/2006/main" count="322" uniqueCount="179">
  <si>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</si>
  <si>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</si>
  <si>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</si>
  <si>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</si>
  <si>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</si>
  <si>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</si>
  <si>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</si>
  <si>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</si>
  <si>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</si>
  <si>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</si>
  <si>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</si>
  <si>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</si>
  <si>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</si>
  <si>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</si>
  <si>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</si>
  <si>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</si>
  <si>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</si>
  <si>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</si>
  <si>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</si>
  <si>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</si>
  <si>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</si>
  <si>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</si>
  <si>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</si>
  <si>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</si>
  <si>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</si>
  <si>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</si>
  <si>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</si>
  <si>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</si>
  <si>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</si>
  <si>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</si>
  <si>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</si>
  <si>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</si>
  <si>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</si>
  <si>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</si>
  <si>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</si>
  <si>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</si>
  <si>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</si>
  <si>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</si>
  <si>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</si>
  <si>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</si>
  <si>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</si>
  <si>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</si>
  <si>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</si>
  <si>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</si>
  <si>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</si>
  <si>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</si>
  <si>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</si>
  <si>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</si>
  <si>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</si>
  <si>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</si>
  <si>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</si>
  <si>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</si>
  <si>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</si>
  <si>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</si>
  <si>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</si>
  <si>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</si>
  <si>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</si>
  <si>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</si>
  <si>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</si>
  <si>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</si>
  <si>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</si>
  <si>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</si>
  <si>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</si>
  <si>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</si>
  <si>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</si>
  <si>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</si>
  <si>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</si>
  <si>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</si>
  <si>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</si>
  <si>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</si>
  <si>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</si>
  <si>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</si>
  <si>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</si>
  <si>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</si>
  <si>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</si>
  <si>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</si>
  <si>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</si>
  <si>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</si>
  <si>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</si>
  <si>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</si>
  <si>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</si>
  <si>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</si>
  <si>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</si>
  <si>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</si>
  <si>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</si>
  <si>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</si>
  <si>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</si>
  <si>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</si>
  <si>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</si>
  <si>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</si>
  <si>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</si>
  <si>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</si>
  <si>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</si>
  <si>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</si>
  <si>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</si>
  <si>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</si>
  <si>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</si>
  <si>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</si>
  <si>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</si>
  <si>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</si>
  <si>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</si>
  <si>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</si>
  <si>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</si>
  <si>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</si>
  <si>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</si>
  <si>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</si>
  <si>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</si>
  <si>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</si>
  <si>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</si>
  <si>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</si>
  <si>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</si>
  <si>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</si>
  <si>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</si>
  <si>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</si>
  <si>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</si>
  <si>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</si>
  <si>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</si>
  <si>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</si>
  <si>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</si>
  <si>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</si>
  <si>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</si>
  <si>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</si>
  <si>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</si>
  <si>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</si>
  <si>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</si>
  <si>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</si>
  <si>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</si>
  <si>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</si>
  <si>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</si>
  <si>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</si>
  <si>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</si>
  <si>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</si>
  <si>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</si>
  <si>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</si>
  <si>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</si>
  <si>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</si>
  <si>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</si>
  <si>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</si>
  <si>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</si>
  <si>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</si>
  <si>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</si>
  <si>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</si>
  <si>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</si>
  <si>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</si>
  <si>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</si>
  <si>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</si>
  <si>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</si>
  <si>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</si>
  <si>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</si>
  <si>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</si>
  <si>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</si>
  <si>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</si>
  <si>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</si>
  <si>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</si>
  <si>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</si>
  <si>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</si>
  <si>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</si>
  <si>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</si>
  <si>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</si>
  <si>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宮下病院</t>
  </si>
  <si>
    <t>条例全部</t>
  </si>
  <si>
    <t>病院事業</t>
  </si>
  <si>
    <t>一般病院</t>
  </si>
  <si>
    <t>50床未満</t>
  </si>
  <si>
    <t>自治体職員</t>
  </si>
  <si>
    <t>直営</t>
  </si>
  <si>
    <t>ド 訓</t>
  </si>
  <si>
    <t>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</si>
  <si>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</si>
  <si>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</si>
  <si>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</si>
  <si>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</si>
  <si>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</si>
  <si>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</si>
  <si>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</si>
  <si>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①救急医療等の確保
②地域包括ケアの構築支援
③地域づくりへのチャレンジ</t>
    <phoneticPr fontId="5"/>
  </si>
  <si>
    <t>地域の高齢化や人口減少の影響により、医業収益の確保が難しい状況が続いている。また、施設全体の老朽化が進行しており、今後、病院経営と併せて、その対応を検討していくこととしている。</t>
    <rPh sb="60" eb="62">
      <t>ビョウイン</t>
    </rPh>
    <rPh sb="62" eb="64">
      <t>ケイエイ</t>
    </rPh>
    <rPh sb="65" eb="66">
      <t>アワ</t>
    </rPh>
    <phoneticPr fontId="5"/>
  </si>
  <si>
    <t>①②③前年より当該数値がやや高くなっており、老朽化が進んでいる。
なお、今後もこの地域の医療等を提供していくため、施設の全面建替を含めた検討を進めているところ。</t>
    <rPh sb="7" eb="9">
      <t>トウガイ</t>
    </rPh>
    <rPh sb="9" eb="11">
      <t>スウチ</t>
    </rPh>
    <rPh sb="14" eb="15">
      <t>タカ</t>
    </rPh>
    <rPh sb="22" eb="24">
      <t>ロウキュウ</t>
    </rPh>
    <rPh sb="24" eb="25">
      <t>カ</t>
    </rPh>
    <rPh sb="26" eb="27">
      <t>スス</t>
    </rPh>
    <rPh sb="36" eb="38">
      <t>コンゴ</t>
    </rPh>
    <rPh sb="41" eb="43">
      <t>チイキ</t>
    </rPh>
    <rPh sb="44" eb="46">
      <t>イリョウ</t>
    </rPh>
    <rPh sb="46" eb="47">
      <t>トウ</t>
    </rPh>
    <rPh sb="48" eb="50">
      <t>テイキョウ</t>
    </rPh>
    <rPh sb="57" eb="59">
      <t>シセツ</t>
    </rPh>
    <rPh sb="60" eb="62">
      <t>ゼンメン</t>
    </rPh>
    <rPh sb="62" eb="64">
      <t>タテカ</t>
    </rPh>
    <rPh sb="65" eb="66">
      <t>フク</t>
    </rPh>
    <rPh sb="68" eb="70">
      <t>ケントウ</t>
    </rPh>
    <rPh sb="71" eb="72">
      <t>スス</t>
    </rPh>
    <phoneticPr fontId="5"/>
  </si>
  <si>
    <t>①一般会計繰入金の減による医業外収益の減に加え、入院収益が減少したため、R1の数値は類似病院を下回っている。
②高齢過疎化、人口減少による患者減の影響で、医業収益の減少が続き、類似病院を下回って推移している。
③医業収益の減により、前年を上回って推移している。
④高齢過疎化、人口減少により入院患者が減少しており、前年を下回っている。
⑤入院患者減の影響で、前年をやや下回っている。
⑥外来患者は減少しているものの、整形外科の稼働額増による診療単価の増に伴い、前年をやや上回っている。
⑦医業収益は減少傾向にあるが、R1は医師減に伴う給与費減等の影響で前年をやや下回っている。
⑧患者減により材料費は減少しているが、医業収益の減少が大きいため、前年とほぼ横ばいとなった。</t>
    <rPh sb="21" eb="22">
      <t>クワ</t>
    </rPh>
    <rPh sb="24" eb="26">
      <t>ニュウイン</t>
    </rPh>
    <rPh sb="26" eb="28">
      <t>シュウエキ</t>
    </rPh>
    <rPh sb="39" eb="41">
      <t>スウチ</t>
    </rPh>
    <rPh sb="47" eb="48">
      <t>シタ</t>
    </rPh>
    <rPh sb="132" eb="134">
      <t>コウレイ</t>
    </rPh>
    <rPh sb="134" eb="137">
      <t>カソカ</t>
    </rPh>
    <rPh sb="171" eb="173">
      <t>カンジャ</t>
    </rPh>
    <rPh sb="173" eb="174">
      <t>ゲン</t>
    </rPh>
    <rPh sb="175" eb="177">
      <t>エイキョウ</t>
    </rPh>
    <rPh sb="184" eb="185">
      <t>シタ</t>
    </rPh>
    <rPh sb="185" eb="186">
      <t>マワ</t>
    </rPh>
    <rPh sb="198" eb="200">
      <t>ゲンショウ</t>
    </rPh>
    <rPh sb="208" eb="210">
      <t>セイケイ</t>
    </rPh>
    <rPh sb="210" eb="212">
      <t>ゲカ</t>
    </rPh>
    <rPh sb="213" eb="215">
      <t>カドウ</t>
    </rPh>
    <rPh sb="215" eb="216">
      <t>ガク</t>
    </rPh>
    <rPh sb="216" eb="217">
      <t>フ</t>
    </rPh>
    <rPh sb="235" eb="236">
      <t>ウエ</t>
    </rPh>
    <rPh sb="251" eb="253">
      <t>ケイコウ</t>
    </rPh>
    <rPh sb="261" eb="263">
      <t>イシ</t>
    </rPh>
    <rPh sb="263" eb="264">
      <t>ゲン</t>
    </rPh>
    <rPh sb="269" eb="270">
      <t>ヒ</t>
    </rPh>
    <rPh sb="270" eb="271">
      <t>ゲン</t>
    </rPh>
    <rPh sb="271" eb="272">
      <t>トウ</t>
    </rPh>
    <rPh sb="273" eb="275">
      <t>エイキョウ</t>
    </rPh>
    <rPh sb="276" eb="277">
      <t>マエ</t>
    </rPh>
    <rPh sb="277" eb="278">
      <t>ネン</t>
    </rPh>
    <rPh sb="281" eb="282">
      <t>シタ</t>
    </rPh>
    <rPh sb="282" eb="283">
      <t>マワ</t>
    </rPh>
    <rPh sb="290" eb="292">
      <t>カンジャ</t>
    </rPh>
    <rPh sb="292" eb="293">
      <t>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</si>
</sst>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41.5</c:v>
                </c:pt>
                <c:pt idx="1">
                  <c:v>42.6</c:v>
                </c:pt>
                <c:pt idx="2">
                  <c:v>40.1</c:v>
                </c:pt>
                <c:pt idx="3">
                  <c:v>31.9</c:v>
                </c:pt>
                <c:pt idx="4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C-4E70-989C-BB0CA6D2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64.900000000000006</c:v>
                </c:pt>
                <c:pt idx="1">
                  <c:v>63.4</c:v>
                </c:pt>
                <c:pt idx="2">
                  <c:v>62.3</c:v>
                </c:pt>
                <c:pt idx="3">
                  <c:v>59.4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C-4E70-989C-BB0CA6D2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126.1</c:v>
                </c:pt>
                <c:pt idx="1">
                  <c:v>136.69999999999999</c:v>
                </c:pt>
                <c:pt idx="2">
                  <c:v>152.1</c:v>
                </c:pt>
                <c:pt idx="3">
                  <c:v>154.9</c:v>
                </c:pt>
                <c:pt idx="4">
                  <c:v>237.8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AAD-B5C8-7331E029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139.9</c:v>
                </c:pt>
                <c:pt idx="1">
                  <c:v>156.6</c:v>
                </c:pt>
                <c:pt idx="2">
                  <c:v>106</c:v>
                </c:pt>
                <c:pt idx="3">
                  <c:v>118.7</c:v>
                </c:pt>
                <c:pt idx="4">
                  <c:v>121.7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3-4AAD-B5C8-7331E029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32.9</c:v>
                </c:pt>
                <c:pt idx="3">
                  <c:v>31.8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A-4C4F-AF41-7B2806D4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69.5</c:v>
                </c:pt>
                <c:pt idx="2">
                  <c:v>67.7</c:v>
                </c:pt>
                <c:pt idx="3">
                  <c:v>66.8</c:v>
                </c:pt>
                <c:pt idx="4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A-4C4F-AF41-7B2806D4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101.9</c:v>
                </c:pt>
                <c:pt idx="1">
                  <c:v>125.2</c:v>
                </c:pt>
                <c:pt idx="2">
                  <c:v>111.4</c:v>
                </c:pt>
                <c:pt idx="3">
                  <c:v>99.6</c:v>
                </c:pt>
                <c:pt idx="4">
                  <c:v>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7-4215-A5C2-E2D68207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96.2</c:v>
                </c:pt>
                <c:pt idx="2">
                  <c:v>94.8</c:v>
                </c:pt>
                <c:pt idx="3">
                  <c:v>96.1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7-4215-A5C2-E2D68207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67.5</c:v>
                </c:pt>
                <c:pt idx="2">
                  <c:v>68</c:v>
                </c:pt>
                <c:pt idx="3">
                  <c:v>70.599999999999994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0-4130-A98F-B1B783B6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52.7</c:v>
                </c:pt>
                <c:pt idx="2">
                  <c:v>52.8</c:v>
                </c:pt>
                <c:pt idx="3">
                  <c:v>54.2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0-4130-A98F-B1B783B6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62.5</c:v>
                </c:pt>
                <c:pt idx="2">
                  <c:v>61.1</c:v>
                </c:pt>
                <c:pt idx="3">
                  <c:v>65.599999999999994</c:v>
                </c:pt>
                <c:pt idx="4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8-4C37-8FA5-9FB8F0CE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70.5</c:v>
                </c:pt>
                <c:pt idx="2">
                  <c:v>68.900000000000006</c:v>
                </c:pt>
                <c:pt idx="3">
                  <c:v>70.2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8-4C37-8FA5-9FB8F0CE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35622938</c:v>
                </c:pt>
                <c:pt idx="1">
                  <c:v>35403781</c:v>
                </c:pt>
                <c:pt idx="2">
                  <c:v>35121781</c:v>
                </c:pt>
                <c:pt idx="3">
                  <c:v>35600875</c:v>
                </c:pt>
                <c:pt idx="4">
                  <c:v>35918063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BC2-899E-1479611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42228890</c:v>
                </c:pt>
                <c:pt idx="1">
                  <c:v>41785853</c:v>
                </c:pt>
                <c:pt idx="2">
                  <c:v>44571078</c:v>
                </c:pt>
                <c:pt idx="3">
                  <c:v>45346697</c:v>
                </c:pt>
                <c:pt idx="4">
                  <c:v>44774257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9-4BC2-899E-1479611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14.6</c:v>
                </c:pt>
                <c:pt idx="1">
                  <c:v>13.7</c:v>
                </c:pt>
                <c:pt idx="2">
                  <c:v>14.5</c:v>
                </c:pt>
                <c:pt idx="3">
                  <c:v>14.5</c:v>
                </c:pt>
                <c:pt idx="4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2-4943-8064-C2B09ED13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2-4943-8064-C2B09ED13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152.5</c:v>
                </c:pt>
                <c:pt idx="1">
                  <c:v>166.8</c:v>
                </c:pt>
                <c:pt idx="2">
                  <c:v>186.7</c:v>
                </c:pt>
                <c:pt idx="3">
                  <c:v>199.6</c:v>
                </c:pt>
                <c:pt idx="4">
                  <c:v>193.2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4-4042-B641-7AC0696B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79.5</c:v>
                </c:pt>
                <c:pt idx="2">
                  <c:v>81.099999999999994</c:v>
                </c:pt>
                <c:pt idx="3">
                  <c:v>81.599999999999994</c:v>
                </c:pt>
                <c:pt idx="4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4-4042-B641-7AC0696B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7180</c:v>
                </c:pt>
                <c:pt idx="1">
                  <c:v>6730</c:v>
                </c:pt>
                <c:pt idx="2">
                  <c:v>6647</c:v>
                </c:pt>
                <c:pt idx="3">
                  <c:v>6729</c:v>
                </c:pt>
                <c:pt idx="4">
                  <c:v>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C-40C6-98D9-3A08B3794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8159</c:v>
                </c:pt>
                <c:pt idx="1">
                  <c:v>8000</c:v>
                </c:pt>
                <c:pt idx="2">
                  <c:v>8023</c:v>
                </c:pt>
                <c:pt idx="3">
                  <c:v>8109</c:v>
                </c:pt>
                <c:pt idx="4">
                  <c:v>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C-40C6-98D9-3A08B3794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25763</c:v>
                </c:pt>
                <c:pt idx="1">
                  <c:v>22883</c:v>
                </c:pt>
                <c:pt idx="2">
                  <c:v>24461</c:v>
                </c:pt>
                <c:pt idx="3">
                  <c:v>25943</c:v>
                </c:pt>
                <c:pt idx="4">
                  <c:v>25712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6-414C-B8EF-21EA7552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25920</c:v>
                </c:pt>
                <c:pt idx="1">
                  <c:v>24479</c:v>
                </c:pt>
                <c:pt idx="2">
                  <c:v>25136</c:v>
                </c:pt>
                <c:pt idx="3">
                  <c:v>26485</c:v>
                </c:pt>
                <c:pt idx="4">
                  <c:v>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6-414C-B8EF-21EA7552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54" zoomScaleNormal="10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3"/>
      <c r="LN2" s="163"/>
      <c r="LO2" s="163"/>
      <c r="LP2" s="163"/>
      <c r="LQ2" s="163"/>
      <c r="LR2" s="163"/>
      <c r="LS2" s="163"/>
      <c r="LT2" s="163"/>
      <c r="LU2" s="163"/>
      <c r="LV2" s="163"/>
      <c r="LW2" s="163"/>
      <c r="LX2" s="163"/>
      <c r="LY2" s="163"/>
      <c r="LZ2" s="163"/>
      <c r="MA2" s="163"/>
      <c r="MB2" s="163"/>
      <c r="MC2" s="163"/>
      <c r="MD2" s="163"/>
      <c r="ME2" s="163"/>
      <c r="MF2" s="163"/>
      <c r="MG2" s="163"/>
      <c r="MH2" s="163"/>
      <c r="MI2" s="163"/>
      <c r="MJ2" s="163"/>
      <c r="MK2" s="163"/>
      <c r="ML2" s="163"/>
      <c r="MM2" s="163"/>
      <c r="MN2" s="163"/>
      <c r="MO2" s="163"/>
      <c r="MP2" s="163"/>
      <c r="MQ2" s="163"/>
      <c r="MR2" s="163"/>
      <c r="MS2" s="163"/>
      <c r="MT2" s="163"/>
      <c r="MU2" s="163"/>
      <c r="MV2" s="163"/>
      <c r="MW2" s="163"/>
      <c r="MX2" s="163"/>
      <c r="MY2" s="163"/>
      <c r="MZ2" s="163"/>
      <c r="NA2" s="163"/>
      <c r="NB2" s="163"/>
      <c r="NC2" s="163"/>
      <c r="ND2" s="163"/>
      <c r="NE2" s="163"/>
      <c r="NF2" s="163"/>
      <c r="NG2" s="163"/>
      <c r="NH2" s="163"/>
      <c r="NI2" s="163"/>
      <c r="NJ2" s="163"/>
      <c r="NK2" s="163"/>
      <c r="NL2" s="163"/>
      <c r="NM2" s="163"/>
      <c r="NN2" s="163"/>
      <c r="NO2" s="163"/>
      <c r="NP2" s="163"/>
      <c r="NQ2" s="163"/>
      <c r="NR2" s="163"/>
      <c r="NS2" s="163"/>
      <c r="NT2" s="163"/>
      <c r="NU2" s="163"/>
      <c r="NV2" s="163"/>
      <c r="NW2" s="163"/>
      <c r="NX2" s="163"/>
    </row>
    <row r="3" spans="1:388" ht="9.75" customHeight="1" x14ac:dyDescent="0.15">
      <c r="A3" s="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</row>
    <row r="4" spans="1:388" ht="9.75" customHeight="1" x14ac:dyDescent="0.15">
      <c r="A4" s="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64" t="str">
        <f>データ!H6</f>
        <v>福島県　宮下病院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6" t="s">
        <v>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56" t="s">
        <v>2</v>
      </c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8"/>
      <c r="CN7" s="156" t="s">
        <v>3</v>
      </c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8"/>
      <c r="EG7" s="156" t="s">
        <v>4</v>
      </c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8"/>
      <c r="FZ7" s="156" t="s">
        <v>5</v>
      </c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8"/>
      <c r="ID7" s="156" t="s">
        <v>6</v>
      </c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8"/>
      <c r="JW7" s="156" t="s">
        <v>7</v>
      </c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8"/>
      <c r="LP7" s="156" t="s">
        <v>8</v>
      </c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51" t="str">
        <f>データ!K6</f>
        <v>条例全部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3"/>
      <c r="AU8" s="151" t="str">
        <f>データ!L6</f>
        <v>病院事業</v>
      </c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3"/>
      <c r="CN8" s="151" t="str">
        <f>データ!M6</f>
        <v>一般病院</v>
      </c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3"/>
      <c r="EG8" s="151" t="str">
        <f>データ!N6</f>
        <v>50床未満</v>
      </c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3"/>
      <c r="FZ8" s="151" t="str">
        <f>データ!O7</f>
        <v>自治体職員</v>
      </c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3"/>
      <c r="ID8" s="140">
        <f>データ!Y6</f>
        <v>32</v>
      </c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2"/>
      <c r="JW8" s="140" t="str">
        <f>データ!Z6</f>
        <v>-</v>
      </c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2"/>
      <c r="LP8" s="140" t="str">
        <f>データ!AA6</f>
        <v>-</v>
      </c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2"/>
      <c r="NI8" s="3"/>
      <c r="NJ8" s="161" t="s">
        <v>10</v>
      </c>
      <c r="NK8" s="16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6" t="s">
        <v>12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156" t="s">
        <v>13</v>
      </c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8"/>
      <c r="CN9" s="156" t="s">
        <v>14</v>
      </c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8"/>
      <c r="EG9" s="156" t="s">
        <v>15</v>
      </c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8"/>
      <c r="FZ9" s="156" t="s">
        <v>16</v>
      </c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8"/>
      <c r="ID9" s="156" t="s">
        <v>17</v>
      </c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8"/>
      <c r="JW9" s="156" t="s">
        <v>18</v>
      </c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8"/>
      <c r="LP9" s="156" t="s">
        <v>19</v>
      </c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8"/>
      <c r="NI9" s="3"/>
      <c r="NJ9" s="159" t="s">
        <v>20</v>
      </c>
      <c r="NK9" s="16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51" t="str">
        <f>データ!P6</f>
        <v>直営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3"/>
      <c r="AU10" s="140">
        <f>データ!Q6</f>
        <v>6</v>
      </c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2"/>
      <c r="CN10" s="151" t="str">
        <f>データ!R6</f>
        <v>-</v>
      </c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3"/>
      <c r="EG10" s="151" t="str">
        <f>データ!S6</f>
        <v>ド 訓</v>
      </c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3"/>
      <c r="FZ10" s="151" t="str">
        <f>データ!T6</f>
        <v>へ</v>
      </c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3"/>
      <c r="ID10" s="140" t="str">
        <f>データ!AB6</f>
        <v>-</v>
      </c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2"/>
      <c r="JW10" s="140" t="str">
        <f>データ!AC6</f>
        <v>-</v>
      </c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41"/>
      <c r="KZ10" s="141"/>
      <c r="LA10" s="141"/>
      <c r="LB10" s="141"/>
      <c r="LC10" s="141"/>
      <c r="LD10" s="141"/>
      <c r="LE10" s="141"/>
      <c r="LF10" s="141"/>
      <c r="LG10" s="141"/>
      <c r="LH10" s="141"/>
      <c r="LI10" s="141"/>
      <c r="LJ10" s="141"/>
      <c r="LK10" s="141"/>
      <c r="LL10" s="141"/>
      <c r="LM10" s="141"/>
      <c r="LN10" s="141"/>
      <c r="LO10" s="142"/>
      <c r="LP10" s="140">
        <f>データ!AD6</f>
        <v>32</v>
      </c>
      <c r="LQ10" s="141"/>
      <c r="LR10" s="141"/>
      <c r="LS10" s="141"/>
      <c r="LT10" s="141"/>
      <c r="LU10" s="141"/>
      <c r="LV10" s="141"/>
      <c r="LW10" s="141"/>
      <c r="LX10" s="141"/>
      <c r="LY10" s="141"/>
      <c r="LZ10" s="141"/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2"/>
      <c r="NI10" s="2"/>
      <c r="NJ10" s="154" t="s">
        <v>22</v>
      </c>
      <c r="NK10" s="15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6" t="s">
        <v>24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8"/>
      <c r="AU11" s="156" t="s">
        <v>25</v>
      </c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8"/>
      <c r="CN11" s="156" t="s">
        <v>26</v>
      </c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8"/>
      <c r="EG11" s="156" t="s">
        <v>27</v>
      </c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8"/>
      <c r="ID11" s="156" t="s">
        <v>28</v>
      </c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8"/>
      <c r="JW11" s="156" t="s">
        <v>29</v>
      </c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8"/>
      <c r="LP11" s="156" t="s">
        <v>30</v>
      </c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40">
        <f>データ!U6</f>
        <v>1881981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2"/>
      <c r="AU12" s="140">
        <f>データ!V6</f>
        <v>2205</v>
      </c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2"/>
      <c r="CN12" s="151" t="str">
        <f>データ!W6</f>
        <v>第１種該当</v>
      </c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3"/>
      <c r="EG12" s="151" t="str">
        <f>データ!X6</f>
        <v>１０：１</v>
      </c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3"/>
      <c r="ID12" s="140">
        <f>データ!AE6</f>
        <v>32</v>
      </c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  <c r="JF12" s="141"/>
      <c r="JG12" s="141"/>
      <c r="JH12" s="141"/>
      <c r="JI12" s="141"/>
      <c r="JJ12" s="141"/>
      <c r="JK12" s="141"/>
      <c r="JL12" s="141"/>
      <c r="JM12" s="141"/>
      <c r="JN12" s="141"/>
      <c r="JO12" s="141"/>
      <c r="JP12" s="141"/>
      <c r="JQ12" s="141"/>
      <c r="JR12" s="141"/>
      <c r="JS12" s="141"/>
      <c r="JT12" s="141"/>
      <c r="JU12" s="141"/>
      <c r="JV12" s="142"/>
      <c r="JW12" s="140" t="str">
        <f>データ!AF6</f>
        <v>-</v>
      </c>
      <c r="JX12" s="141"/>
      <c r="JY12" s="141"/>
      <c r="JZ12" s="141"/>
      <c r="KA12" s="141"/>
      <c r="KB12" s="141"/>
      <c r="KC12" s="141"/>
      <c r="KD12" s="141"/>
      <c r="KE12" s="141"/>
      <c r="KF12" s="141"/>
      <c r="KG12" s="141"/>
      <c r="KH12" s="141"/>
      <c r="KI12" s="141"/>
      <c r="KJ12" s="141"/>
      <c r="KK12" s="141"/>
      <c r="KL12" s="141"/>
      <c r="KM12" s="141"/>
      <c r="KN12" s="141"/>
      <c r="KO12" s="141"/>
      <c r="KP12" s="141"/>
      <c r="KQ12" s="141"/>
      <c r="KR12" s="141"/>
      <c r="KS12" s="141"/>
      <c r="KT12" s="141"/>
      <c r="KU12" s="141"/>
      <c r="KV12" s="141"/>
      <c r="KW12" s="141"/>
      <c r="KX12" s="141"/>
      <c r="KY12" s="141"/>
      <c r="KZ12" s="141"/>
      <c r="LA12" s="141"/>
      <c r="LB12" s="141"/>
      <c r="LC12" s="141"/>
      <c r="LD12" s="141"/>
      <c r="LE12" s="141"/>
      <c r="LF12" s="141"/>
      <c r="LG12" s="141"/>
      <c r="LH12" s="141"/>
      <c r="LI12" s="141"/>
      <c r="LJ12" s="141"/>
      <c r="LK12" s="141"/>
      <c r="LL12" s="141"/>
      <c r="LM12" s="141"/>
      <c r="LN12" s="141"/>
      <c r="LO12" s="142"/>
      <c r="LP12" s="140">
        <f>データ!AG6</f>
        <v>32</v>
      </c>
      <c r="LQ12" s="141"/>
      <c r="LR12" s="141"/>
      <c r="LS12" s="141"/>
      <c r="LT12" s="141"/>
      <c r="LU12" s="141"/>
      <c r="LV12" s="141"/>
      <c r="LW12" s="141"/>
      <c r="LX12" s="141"/>
      <c r="LY12" s="141"/>
      <c r="LZ12" s="141"/>
      <c r="MA12" s="141"/>
      <c r="MB12" s="141"/>
      <c r="MC12" s="141"/>
      <c r="MD12" s="141"/>
      <c r="ME12" s="141"/>
      <c r="MF12" s="141"/>
      <c r="MG12" s="141"/>
      <c r="MH12" s="141"/>
      <c r="MI12" s="141"/>
      <c r="MJ12" s="141"/>
      <c r="MK12" s="141"/>
      <c r="ML12" s="141"/>
      <c r="MM12" s="141"/>
      <c r="MN12" s="141"/>
      <c r="MO12" s="141"/>
      <c r="MP12" s="141"/>
      <c r="MQ12" s="141"/>
      <c r="MR12" s="141"/>
      <c r="MS12" s="141"/>
      <c r="MT12" s="141"/>
      <c r="MU12" s="141"/>
      <c r="MV12" s="141"/>
      <c r="MW12" s="141"/>
      <c r="MX12" s="141"/>
      <c r="MY12" s="141"/>
      <c r="MZ12" s="141"/>
      <c r="NA12" s="141"/>
      <c r="NB12" s="141"/>
      <c r="NC12" s="141"/>
      <c r="ND12" s="141"/>
      <c r="NE12" s="141"/>
      <c r="NF12" s="141"/>
      <c r="NG12" s="141"/>
      <c r="NH12" s="14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43" t="s">
        <v>31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43" t="s">
        <v>32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  <c r="KU14" s="143"/>
      <c r="KV14" s="143"/>
      <c r="KW14" s="143"/>
      <c r="KX14" s="143"/>
      <c r="KY14" s="143"/>
      <c r="KZ14" s="143"/>
      <c r="LA14" s="143"/>
      <c r="LB14" s="143"/>
      <c r="LC14" s="143"/>
      <c r="LD14" s="143"/>
      <c r="LE14" s="143"/>
      <c r="LF14" s="143"/>
      <c r="LG14" s="143"/>
      <c r="LH14" s="143"/>
      <c r="LI14" s="143"/>
      <c r="LJ14" s="143"/>
      <c r="LK14" s="143"/>
      <c r="LL14" s="143"/>
      <c r="LM14" s="143"/>
      <c r="LN14" s="143"/>
      <c r="LO14" s="143"/>
      <c r="LP14" s="143"/>
      <c r="LQ14" s="143"/>
      <c r="LR14" s="143"/>
      <c r="LS14" s="143"/>
      <c r="LT14" s="143"/>
      <c r="LU14" s="143"/>
      <c r="LV14" s="143"/>
      <c r="LW14" s="143"/>
      <c r="LX14" s="143"/>
      <c r="LY14" s="143"/>
      <c r="LZ14" s="143"/>
      <c r="MA14" s="143"/>
      <c r="MB14" s="143"/>
      <c r="MC14" s="143"/>
      <c r="MD14" s="143"/>
      <c r="ME14" s="143"/>
      <c r="MF14" s="143"/>
      <c r="MG14" s="143"/>
      <c r="MH14" s="143"/>
      <c r="MI14" s="143"/>
      <c r="MJ14" s="143"/>
      <c r="MK14" s="143"/>
      <c r="ML14" s="143"/>
      <c r="MM14" s="143"/>
      <c r="MN14" s="143"/>
      <c r="MO14" s="143"/>
      <c r="MP14" s="143"/>
      <c r="MQ14" s="143"/>
      <c r="MR14" s="143"/>
      <c r="MS14" s="143"/>
      <c r="MT14" s="143"/>
      <c r="MU14" s="143"/>
      <c r="MV14" s="143"/>
      <c r="MW14" s="143"/>
      <c r="MX14" s="143"/>
      <c r="MY14" s="143"/>
      <c r="MZ14" s="143"/>
      <c r="NA14" s="143"/>
      <c r="NB14" s="143"/>
      <c r="NC14" s="143"/>
      <c r="ND14" s="143"/>
      <c r="NE14" s="143"/>
      <c r="NF14" s="143"/>
      <c r="NG14" s="143"/>
      <c r="NH14" s="143"/>
      <c r="NI14" s="19"/>
      <c r="NJ14" s="144" t="s">
        <v>33</v>
      </c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45" t="s">
        <v>35</v>
      </c>
      <c r="NK16" s="146"/>
      <c r="NL16" s="146"/>
      <c r="NM16" s="146"/>
      <c r="NN16" s="147"/>
      <c r="NO16" s="145" t="s">
        <v>36</v>
      </c>
      <c r="NP16" s="146"/>
      <c r="NQ16" s="146"/>
      <c r="NR16" s="146"/>
      <c r="NS16" s="147"/>
      <c r="NT16" s="145" t="s">
        <v>37</v>
      </c>
      <c r="NU16" s="146"/>
      <c r="NV16" s="146"/>
      <c r="NW16" s="146"/>
      <c r="NX16" s="147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8"/>
      <c r="NK17" s="149"/>
      <c r="NL17" s="149"/>
      <c r="NM17" s="149"/>
      <c r="NN17" s="150"/>
      <c r="NO17" s="148"/>
      <c r="NP17" s="149"/>
      <c r="NQ17" s="149"/>
      <c r="NR17" s="149"/>
      <c r="NS17" s="150"/>
      <c r="NT17" s="148"/>
      <c r="NU17" s="149"/>
      <c r="NV17" s="149"/>
      <c r="NW17" s="149"/>
      <c r="NX17" s="150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2" t="s">
        <v>38</v>
      </c>
      <c r="NK18" s="133"/>
      <c r="NL18" s="133"/>
      <c r="NM18" s="136" t="s">
        <v>39</v>
      </c>
      <c r="NN18" s="137"/>
      <c r="NO18" s="132" t="s">
        <v>38</v>
      </c>
      <c r="NP18" s="133"/>
      <c r="NQ18" s="133"/>
      <c r="NR18" s="136" t="s">
        <v>39</v>
      </c>
      <c r="NS18" s="137"/>
      <c r="NT18" s="132" t="s">
        <v>38</v>
      </c>
      <c r="NU18" s="133"/>
      <c r="NV18" s="133"/>
      <c r="NW18" s="136" t="s">
        <v>39</v>
      </c>
      <c r="NX18" s="137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4"/>
      <c r="NK19" s="135"/>
      <c r="NL19" s="135"/>
      <c r="NM19" s="138"/>
      <c r="NN19" s="139"/>
      <c r="NO19" s="134"/>
      <c r="NP19" s="135"/>
      <c r="NQ19" s="135"/>
      <c r="NR19" s="138"/>
      <c r="NS19" s="139"/>
      <c r="NT19" s="134"/>
      <c r="NU19" s="135"/>
      <c r="NV19" s="135"/>
      <c r="NW19" s="138"/>
      <c r="NX19" s="139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175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6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8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6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8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6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8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6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8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6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8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6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8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6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8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6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8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6"/>
      <c r="NK31" s="127"/>
      <c r="NL31" s="127"/>
      <c r="NM31" s="127"/>
      <c r="NN31" s="127"/>
      <c r="NO31" s="127"/>
      <c r="NP31" s="127"/>
      <c r="NQ31" s="127"/>
      <c r="NR31" s="127"/>
      <c r="NS31" s="127"/>
      <c r="NT31" s="127"/>
      <c r="NU31" s="127"/>
      <c r="NV31" s="127"/>
      <c r="NW31" s="127"/>
      <c r="NX31" s="128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26"/>
      <c r="NK32" s="127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127"/>
      <c r="NW32" s="127"/>
      <c r="NX32" s="128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101.9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125.2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111.4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99.6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91.8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40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39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32.9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31.8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31.3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126.1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136.69999999999999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152.1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154.9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237.8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41.5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42.6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40.1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31.9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29.4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6"/>
      <c r="NK33" s="127"/>
      <c r="NL33" s="127"/>
      <c r="NM33" s="127"/>
      <c r="NN33" s="127"/>
      <c r="NO33" s="127"/>
      <c r="NP33" s="127"/>
      <c r="NQ33" s="127"/>
      <c r="NR33" s="127"/>
      <c r="NS33" s="127"/>
      <c r="NT33" s="127"/>
      <c r="NU33" s="127"/>
      <c r="NV33" s="127"/>
      <c r="NW33" s="127"/>
      <c r="NX33" s="128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97.7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94.8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96.1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72.2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69.5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67.7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66.8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67.8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139.9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156.6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106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118.7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121.7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64.900000000000006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63.4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62.3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59.4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61.4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9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1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178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177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25763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22883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24461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25943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25712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7180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6730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6647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6729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7240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152.5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166.8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186.7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199.6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193.2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14.6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13.7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14.5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14.5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14.4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25920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24479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25136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26485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27761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8159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8000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8023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8109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8307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75.2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79.5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81.099999999999994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81.599999999999994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80.099999999999994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19.3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17.600000000000001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17.399999999999999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16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68.5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67.5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68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70.599999999999994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71.3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67.400000000000006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62.5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61.1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65.599999999999994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67.5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35622938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35403781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35121781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35600875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35918063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50.2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52.7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52.8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54.2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55.4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67.2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70.5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68.900000000000006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70.2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72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42228890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41785853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44571078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45346697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44774257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OhPV3vJyxN9t8v70ihSmJDo8PBXJzR8tZFAyNTSvYfsUgMHW1smt2yMn9AYeoB3YjKmgmHHIUTKJSmBhH5XZOw==" saltValue="pHSy35NpNRg8ZCI1E+fvmQ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6" t="s">
        <v>105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9" t="s">
        <v>106</v>
      </c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9" t="s">
        <v>107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6" t="s">
        <v>108</v>
      </c>
      <c r="BP4" s="167"/>
      <c r="BQ4" s="167"/>
      <c r="BR4" s="167"/>
      <c r="BS4" s="167"/>
      <c r="BT4" s="167"/>
      <c r="BU4" s="167"/>
      <c r="BV4" s="167"/>
      <c r="BW4" s="167"/>
      <c r="BX4" s="167"/>
      <c r="BY4" s="168"/>
      <c r="BZ4" s="165" t="s">
        <v>109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9" t="s">
        <v>110</v>
      </c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 t="s">
        <v>111</v>
      </c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 t="s">
        <v>112</v>
      </c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6" t="s">
        <v>113</v>
      </c>
      <c r="DS4" s="167"/>
      <c r="DT4" s="167"/>
      <c r="DU4" s="167"/>
      <c r="DV4" s="167"/>
      <c r="DW4" s="167"/>
      <c r="DX4" s="167"/>
      <c r="DY4" s="167"/>
      <c r="DZ4" s="167"/>
      <c r="EA4" s="167"/>
      <c r="EB4" s="168"/>
      <c r="EC4" s="165" t="s">
        <v>114</v>
      </c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 t="s">
        <v>115</v>
      </c>
      <c r="EO4" s="165"/>
      <c r="EP4" s="165"/>
      <c r="EQ4" s="165"/>
      <c r="ER4" s="165"/>
      <c r="ES4" s="165"/>
      <c r="ET4" s="165"/>
      <c r="EU4" s="165"/>
      <c r="EV4" s="165"/>
      <c r="EW4" s="165"/>
      <c r="EX4" s="165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140</v>
      </c>
      <c r="AU5" s="62" t="s">
        <v>141</v>
      </c>
      <c r="AV5" s="62" t="s">
        <v>142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152</v>
      </c>
      <c r="BF5" s="62" t="s">
        <v>153</v>
      </c>
      <c r="BG5" s="62" t="s">
        <v>154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154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150</v>
      </c>
      <c r="CA5" s="62" t="s">
        <v>152</v>
      </c>
      <c r="CB5" s="62" t="s">
        <v>141</v>
      </c>
      <c r="CC5" s="62" t="s">
        <v>142</v>
      </c>
      <c r="CD5" s="62" t="s">
        <v>151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152</v>
      </c>
      <c r="CM5" s="62" t="s">
        <v>141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152</v>
      </c>
      <c r="CX5" s="62" t="s">
        <v>141</v>
      </c>
      <c r="CY5" s="62" t="s">
        <v>154</v>
      </c>
      <c r="CZ5" s="62" t="s">
        <v>151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150</v>
      </c>
      <c r="DH5" s="62" t="s">
        <v>152</v>
      </c>
      <c r="DI5" s="62" t="s">
        <v>141</v>
      </c>
      <c r="DJ5" s="62" t="s">
        <v>142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150</v>
      </c>
      <c r="DS5" s="62" t="s">
        <v>140</v>
      </c>
      <c r="DT5" s="62" t="s">
        <v>153</v>
      </c>
      <c r="DU5" s="62" t="s">
        <v>154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150</v>
      </c>
      <c r="ED5" s="62" t="s">
        <v>140</v>
      </c>
      <c r="EE5" s="62" t="s">
        <v>153</v>
      </c>
      <c r="EF5" s="62" t="s">
        <v>154</v>
      </c>
      <c r="EG5" s="62" t="s">
        <v>151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150</v>
      </c>
      <c r="EO5" s="62" t="s">
        <v>140</v>
      </c>
      <c r="EP5" s="62" t="s">
        <v>141</v>
      </c>
      <c r="EQ5" s="62" t="s">
        <v>154</v>
      </c>
      <c r="ER5" s="62" t="s">
        <v>151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156</v>
      </c>
      <c r="B6" s="63">
        <f>B8</f>
        <v>2019</v>
      </c>
      <c r="C6" s="63">
        <f t="shared" ref="C6:M6" si="2">C8</f>
        <v>70009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6</v>
      </c>
      <c r="H6" s="170" t="str">
        <f>IF(H8&lt;&gt;I8,H8,"")&amp;IF(I8&lt;&gt;J8,I8,"")&amp;"　"&amp;J8</f>
        <v>福島県　宮下病院</v>
      </c>
      <c r="I6" s="171"/>
      <c r="J6" s="172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ド 訓</v>
      </c>
      <c r="T6" s="63" t="str">
        <f t="shared" si="3"/>
        <v>へ</v>
      </c>
      <c r="U6" s="64">
        <f>U8</f>
        <v>1881981</v>
      </c>
      <c r="V6" s="64">
        <f>V8</f>
        <v>2205</v>
      </c>
      <c r="W6" s="63" t="str">
        <f>W8</f>
        <v>第１種該当</v>
      </c>
      <c r="X6" s="63" t="str">
        <f t="shared" si="3"/>
        <v>１０：１</v>
      </c>
      <c r="Y6" s="64">
        <f t="shared" si="3"/>
        <v>32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32</v>
      </c>
      <c r="AE6" s="64">
        <f t="shared" si="3"/>
        <v>32</v>
      </c>
      <c r="AF6" s="64" t="str">
        <f t="shared" si="3"/>
        <v>-</v>
      </c>
      <c r="AG6" s="64">
        <f t="shared" si="3"/>
        <v>32</v>
      </c>
      <c r="AH6" s="65">
        <f>IF(AH8="-",NA(),AH8)</f>
        <v>101.9</v>
      </c>
      <c r="AI6" s="65">
        <f t="shared" ref="AI6:AQ6" si="4">IF(AI8="-",NA(),AI8)</f>
        <v>125.2</v>
      </c>
      <c r="AJ6" s="65">
        <f t="shared" si="4"/>
        <v>111.4</v>
      </c>
      <c r="AK6" s="65">
        <f t="shared" si="4"/>
        <v>99.6</v>
      </c>
      <c r="AL6" s="65">
        <f t="shared" si="4"/>
        <v>91.8</v>
      </c>
      <c r="AM6" s="65">
        <f t="shared" si="4"/>
        <v>97.7</v>
      </c>
      <c r="AN6" s="65">
        <f t="shared" si="4"/>
        <v>96.2</v>
      </c>
      <c r="AO6" s="65">
        <f t="shared" si="4"/>
        <v>94.8</v>
      </c>
      <c r="AP6" s="65">
        <f t="shared" si="4"/>
        <v>96.1</v>
      </c>
      <c r="AQ6" s="65">
        <f t="shared" si="4"/>
        <v>96.7</v>
      </c>
      <c r="AR6" s="65" t="str">
        <f>IF(AR8="-","【-】","【"&amp;SUBSTITUTE(TEXT(AR8,"#,##0.0"),"-","△")&amp;"】")</f>
        <v>【98.2】</v>
      </c>
      <c r="AS6" s="65">
        <f>IF(AS8="-",NA(),AS8)</f>
        <v>40</v>
      </c>
      <c r="AT6" s="65">
        <f t="shared" ref="AT6:BB6" si="5">IF(AT8="-",NA(),AT8)</f>
        <v>39</v>
      </c>
      <c r="AU6" s="65">
        <f t="shared" si="5"/>
        <v>32.9</v>
      </c>
      <c r="AV6" s="65">
        <f t="shared" si="5"/>
        <v>31.8</v>
      </c>
      <c r="AW6" s="65">
        <f t="shared" si="5"/>
        <v>31.3</v>
      </c>
      <c r="AX6" s="65">
        <f t="shared" si="5"/>
        <v>72.2</v>
      </c>
      <c r="AY6" s="65">
        <f t="shared" si="5"/>
        <v>69.5</v>
      </c>
      <c r="AZ6" s="65">
        <f t="shared" si="5"/>
        <v>67.7</v>
      </c>
      <c r="BA6" s="65">
        <f t="shared" si="5"/>
        <v>66.8</v>
      </c>
      <c r="BB6" s="65">
        <f t="shared" si="5"/>
        <v>67.8</v>
      </c>
      <c r="BC6" s="65" t="str">
        <f>IF(BC8="-","【-】","【"&amp;SUBSTITUTE(TEXT(BC8,"#,##0.0"),"-","△")&amp;"】")</f>
        <v>【89.5】</v>
      </c>
      <c r="BD6" s="65">
        <f>IF(BD8="-",NA(),BD8)</f>
        <v>126.1</v>
      </c>
      <c r="BE6" s="65">
        <f t="shared" ref="BE6:BM6" si="6">IF(BE8="-",NA(),BE8)</f>
        <v>136.69999999999999</v>
      </c>
      <c r="BF6" s="65">
        <f t="shared" si="6"/>
        <v>152.1</v>
      </c>
      <c r="BG6" s="65">
        <f t="shared" si="6"/>
        <v>154.9</v>
      </c>
      <c r="BH6" s="65">
        <f t="shared" si="6"/>
        <v>237.8</v>
      </c>
      <c r="BI6" s="65">
        <f t="shared" si="6"/>
        <v>139.9</v>
      </c>
      <c r="BJ6" s="65">
        <f t="shared" si="6"/>
        <v>156.6</v>
      </c>
      <c r="BK6" s="65">
        <f t="shared" si="6"/>
        <v>106</v>
      </c>
      <c r="BL6" s="65">
        <f t="shared" si="6"/>
        <v>118.7</v>
      </c>
      <c r="BM6" s="65">
        <f t="shared" si="6"/>
        <v>121.7</v>
      </c>
      <c r="BN6" s="65" t="str">
        <f>IF(BN8="-","【-】","【"&amp;SUBSTITUTE(TEXT(BN8,"#,##0.0"),"-","△")&amp;"】")</f>
        <v>【59.6】</v>
      </c>
      <c r="BO6" s="65">
        <f>IF(BO8="-",NA(),BO8)</f>
        <v>41.5</v>
      </c>
      <c r="BP6" s="65">
        <f t="shared" ref="BP6:BX6" si="7">IF(BP8="-",NA(),BP8)</f>
        <v>42.6</v>
      </c>
      <c r="BQ6" s="65">
        <f t="shared" si="7"/>
        <v>40.1</v>
      </c>
      <c r="BR6" s="65">
        <f t="shared" si="7"/>
        <v>31.9</v>
      </c>
      <c r="BS6" s="65">
        <f t="shared" si="7"/>
        <v>29.4</v>
      </c>
      <c r="BT6" s="65">
        <f t="shared" si="7"/>
        <v>64.900000000000006</v>
      </c>
      <c r="BU6" s="65">
        <f t="shared" si="7"/>
        <v>63.4</v>
      </c>
      <c r="BV6" s="65">
        <f t="shared" si="7"/>
        <v>62.3</v>
      </c>
      <c r="BW6" s="65">
        <f t="shared" si="7"/>
        <v>59.4</v>
      </c>
      <c r="BX6" s="65">
        <f t="shared" si="7"/>
        <v>61.4</v>
      </c>
      <c r="BY6" s="65" t="str">
        <f>IF(BY8="-","【-】","【"&amp;SUBSTITUTE(TEXT(BY8,"#,##0.0"),"-","△")&amp;"】")</f>
        <v>【74.7】</v>
      </c>
      <c r="BZ6" s="66">
        <f>IF(BZ8="-",NA(),BZ8)</f>
        <v>25763</v>
      </c>
      <c r="CA6" s="66">
        <f t="shared" ref="CA6:CI6" si="8">IF(CA8="-",NA(),CA8)</f>
        <v>22883</v>
      </c>
      <c r="CB6" s="66">
        <f t="shared" si="8"/>
        <v>24461</v>
      </c>
      <c r="CC6" s="66">
        <f t="shared" si="8"/>
        <v>25943</v>
      </c>
      <c r="CD6" s="66">
        <f t="shared" si="8"/>
        <v>25712</v>
      </c>
      <c r="CE6" s="66">
        <f t="shared" si="8"/>
        <v>25920</v>
      </c>
      <c r="CF6" s="66">
        <f t="shared" si="8"/>
        <v>24479</v>
      </c>
      <c r="CG6" s="66">
        <f t="shared" si="8"/>
        <v>25136</v>
      </c>
      <c r="CH6" s="66">
        <f t="shared" si="8"/>
        <v>26485</v>
      </c>
      <c r="CI6" s="66">
        <f t="shared" si="8"/>
        <v>27761</v>
      </c>
      <c r="CJ6" s="65" t="str">
        <f>IF(CJ8="-","【-】","【"&amp;SUBSTITUTE(TEXT(CJ8,"#,##0"),"-","△")&amp;"】")</f>
        <v>【53,621】</v>
      </c>
      <c r="CK6" s="66">
        <f>IF(CK8="-",NA(),CK8)</f>
        <v>7180</v>
      </c>
      <c r="CL6" s="66">
        <f t="shared" ref="CL6:CT6" si="9">IF(CL8="-",NA(),CL8)</f>
        <v>6730</v>
      </c>
      <c r="CM6" s="66">
        <f t="shared" si="9"/>
        <v>6647</v>
      </c>
      <c r="CN6" s="66">
        <f t="shared" si="9"/>
        <v>6729</v>
      </c>
      <c r="CO6" s="66">
        <f t="shared" si="9"/>
        <v>7240</v>
      </c>
      <c r="CP6" s="66">
        <f t="shared" si="9"/>
        <v>8159</v>
      </c>
      <c r="CQ6" s="66">
        <f t="shared" si="9"/>
        <v>8000</v>
      </c>
      <c r="CR6" s="66">
        <f t="shared" si="9"/>
        <v>8023</v>
      </c>
      <c r="CS6" s="66">
        <f t="shared" si="9"/>
        <v>8109</v>
      </c>
      <c r="CT6" s="66">
        <f t="shared" si="9"/>
        <v>8307</v>
      </c>
      <c r="CU6" s="65" t="str">
        <f>IF(CU8="-","【-】","【"&amp;SUBSTITUTE(TEXT(CU8,"#,##0"),"-","△")&amp;"】")</f>
        <v>【15,586】</v>
      </c>
      <c r="CV6" s="65">
        <f>IF(CV8="-",NA(),CV8)</f>
        <v>152.5</v>
      </c>
      <c r="CW6" s="65">
        <f t="shared" ref="CW6:DE6" si="10">IF(CW8="-",NA(),CW8)</f>
        <v>166.8</v>
      </c>
      <c r="CX6" s="65">
        <f t="shared" si="10"/>
        <v>186.7</v>
      </c>
      <c r="CY6" s="65">
        <f t="shared" si="10"/>
        <v>199.6</v>
      </c>
      <c r="CZ6" s="65">
        <f t="shared" si="10"/>
        <v>193.2</v>
      </c>
      <c r="DA6" s="65">
        <f t="shared" si="10"/>
        <v>75.2</v>
      </c>
      <c r="DB6" s="65">
        <f t="shared" si="10"/>
        <v>79.5</v>
      </c>
      <c r="DC6" s="65">
        <f t="shared" si="10"/>
        <v>81.099999999999994</v>
      </c>
      <c r="DD6" s="65">
        <f t="shared" si="10"/>
        <v>81.599999999999994</v>
      </c>
      <c r="DE6" s="65">
        <f t="shared" si="10"/>
        <v>80.099999999999994</v>
      </c>
      <c r="DF6" s="65" t="str">
        <f>IF(DF8="-","【-】","【"&amp;SUBSTITUTE(TEXT(DF8,"#,##0.0"),"-","△")&amp;"】")</f>
        <v>【54.6】</v>
      </c>
      <c r="DG6" s="65">
        <f>IF(DG8="-",NA(),DG8)</f>
        <v>14.6</v>
      </c>
      <c r="DH6" s="65">
        <f t="shared" ref="DH6:DP6" si="11">IF(DH8="-",NA(),DH8)</f>
        <v>13.7</v>
      </c>
      <c r="DI6" s="65">
        <f t="shared" si="11"/>
        <v>14.5</v>
      </c>
      <c r="DJ6" s="65">
        <f t="shared" si="11"/>
        <v>14.5</v>
      </c>
      <c r="DK6" s="65">
        <f t="shared" si="11"/>
        <v>14.4</v>
      </c>
      <c r="DL6" s="65">
        <f t="shared" si="11"/>
        <v>19.3</v>
      </c>
      <c r="DM6" s="65">
        <f t="shared" si="11"/>
        <v>17.600000000000001</v>
      </c>
      <c r="DN6" s="65">
        <f t="shared" si="11"/>
        <v>17.399999999999999</v>
      </c>
      <c r="DO6" s="65">
        <f t="shared" si="11"/>
        <v>16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68.5</v>
      </c>
      <c r="DS6" s="65">
        <f t="shared" ref="DS6:EA6" si="12">IF(DS8="-",NA(),DS8)</f>
        <v>67.5</v>
      </c>
      <c r="DT6" s="65">
        <f t="shared" si="12"/>
        <v>68</v>
      </c>
      <c r="DU6" s="65">
        <f t="shared" si="12"/>
        <v>70.599999999999994</v>
      </c>
      <c r="DV6" s="65">
        <f t="shared" si="12"/>
        <v>71.3</v>
      </c>
      <c r="DW6" s="65">
        <f t="shared" si="12"/>
        <v>50.2</v>
      </c>
      <c r="DX6" s="65">
        <f t="shared" si="12"/>
        <v>52.7</v>
      </c>
      <c r="DY6" s="65">
        <f t="shared" si="12"/>
        <v>52.8</v>
      </c>
      <c r="DZ6" s="65">
        <f t="shared" si="12"/>
        <v>54.2</v>
      </c>
      <c r="EA6" s="65">
        <f t="shared" si="12"/>
        <v>55.4</v>
      </c>
      <c r="EB6" s="65" t="str">
        <f>IF(EB8="-","【-】","【"&amp;SUBSTITUTE(TEXT(EB8,"#,##0.0"),"-","△")&amp;"】")</f>
        <v>【53.5】</v>
      </c>
      <c r="EC6" s="65">
        <f>IF(EC8="-",NA(),EC8)</f>
        <v>67.400000000000006</v>
      </c>
      <c r="ED6" s="65">
        <f t="shared" ref="ED6:EL6" si="13">IF(ED8="-",NA(),ED8)</f>
        <v>62.5</v>
      </c>
      <c r="EE6" s="65">
        <f t="shared" si="13"/>
        <v>61.1</v>
      </c>
      <c r="EF6" s="65">
        <f t="shared" si="13"/>
        <v>65.599999999999994</v>
      </c>
      <c r="EG6" s="65">
        <f t="shared" si="13"/>
        <v>67.5</v>
      </c>
      <c r="EH6" s="65">
        <f t="shared" si="13"/>
        <v>67.2</v>
      </c>
      <c r="EI6" s="65">
        <f t="shared" si="13"/>
        <v>70.5</v>
      </c>
      <c r="EJ6" s="65">
        <f t="shared" si="13"/>
        <v>68.900000000000006</v>
      </c>
      <c r="EK6" s="65">
        <f t="shared" si="13"/>
        <v>70.2</v>
      </c>
      <c r="EL6" s="65">
        <f t="shared" si="13"/>
        <v>72</v>
      </c>
      <c r="EM6" s="65" t="str">
        <f>IF(EM8="-","【-】","【"&amp;SUBSTITUTE(TEXT(EM8,"#,##0.0"),"-","△")&amp;"】")</f>
        <v>【70.0】</v>
      </c>
      <c r="EN6" s="66">
        <f>IF(EN8="-",NA(),EN8)</f>
        <v>35622938</v>
      </c>
      <c r="EO6" s="66">
        <f t="shared" ref="EO6:EW6" si="14">IF(EO8="-",NA(),EO8)</f>
        <v>35403781</v>
      </c>
      <c r="EP6" s="66">
        <f t="shared" si="14"/>
        <v>35121781</v>
      </c>
      <c r="EQ6" s="66">
        <f t="shared" si="14"/>
        <v>35600875</v>
      </c>
      <c r="ER6" s="66">
        <f t="shared" si="14"/>
        <v>35918063</v>
      </c>
      <c r="ES6" s="66">
        <f t="shared" si="14"/>
        <v>42228890</v>
      </c>
      <c r="ET6" s="66">
        <f t="shared" si="14"/>
        <v>41785853</v>
      </c>
      <c r="EU6" s="66">
        <f t="shared" si="14"/>
        <v>44571078</v>
      </c>
      <c r="EV6" s="66">
        <f t="shared" si="14"/>
        <v>45346697</v>
      </c>
      <c r="EW6" s="66">
        <f t="shared" si="14"/>
        <v>44774257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157</v>
      </c>
      <c r="B7" s="63">
        <f t="shared" ref="B7:AG7" si="15">B8</f>
        <v>2019</v>
      </c>
      <c r="C7" s="63">
        <f t="shared" si="15"/>
        <v>70009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6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50床未満</v>
      </c>
      <c r="O7" s="63" t="str">
        <f>O8</f>
        <v>自治体職員</v>
      </c>
      <c r="P7" s="63" t="str">
        <f>P8</f>
        <v>直営</v>
      </c>
      <c r="Q7" s="64">
        <f t="shared" si="15"/>
        <v>6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へ</v>
      </c>
      <c r="U7" s="64">
        <f>U8</f>
        <v>1881981</v>
      </c>
      <c r="V7" s="64">
        <f>V8</f>
        <v>2205</v>
      </c>
      <c r="W7" s="63" t="str">
        <f>W8</f>
        <v>第１種該当</v>
      </c>
      <c r="X7" s="63" t="str">
        <f t="shared" si="15"/>
        <v>１０：１</v>
      </c>
      <c r="Y7" s="64">
        <f t="shared" si="15"/>
        <v>32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32</v>
      </c>
      <c r="AE7" s="64">
        <f t="shared" si="15"/>
        <v>32</v>
      </c>
      <c r="AF7" s="64" t="str">
        <f t="shared" si="15"/>
        <v>-</v>
      </c>
      <c r="AG7" s="64">
        <f t="shared" si="15"/>
        <v>32</v>
      </c>
      <c r="AH7" s="65">
        <f>AH8</f>
        <v>101.9</v>
      </c>
      <c r="AI7" s="65">
        <f t="shared" ref="AI7:AQ7" si="16">AI8</f>
        <v>125.2</v>
      </c>
      <c r="AJ7" s="65">
        <f t="shared" si="16"/>
        <v>111.4</v>
      </c>
      <c r="AK7" s="65">
        <f t="shared" si="16"/>
        <v>99.6</v>
      </c>
      <c r="AL7" s="65">
        <f t="shared" si="16"/>
        <v>91.8</v>
      </c>
      <c r="AM7" s="65">
        <f t="shared" si="16"/>
        <v>97.7</v>
      </c>
      <c r="AN7" s="65">
        <f t="shared" si="16"/>
        <v>96.2</v>
      </c>
      <c r="AO7" s="65">
        <f t="shared" si="16"/>
        <v>94.8</v>
      </c>
      <c r="AP7" s="65">
        <f t="shared" si="16"/>
        <v>96.1</v>
      </c>
      <c r="AQ7" s="65">
        <f t="shared" si="16"/>
        <v>96.7</v>
      </c>
      <c r="AR7" s="65"/>
      <c r="AS7" s="65">
        <f>AS8</f>
        <v>40</v>
      </c>
      <c r="AT7" s="65">
        <f t="shared" ref="AT7:BB7" si="17">AT8</f>
        <v>39</v>
      </c>
      <c r="AU7" s="65">
        <f t="shared" si="17"/>
        <v>32.9</v>
      </c>
      <c r="AV7" s="65">
        <f t="shared" si="17"/>
        <v>31.8</v>
      </c>
      <c r="AW7" s="65">
        <f t="shared" si="17"/>
        <v>31.3</v>
      </c>
      <c r="AX7" s="65">
        <f t="shared" si="17"/>
        <v>72.2</v>
      </c>
      <c r="AY7" s="65">
        <f t="shared" si="17"/>
        <v>69.5</v>
      </c>
      <c r="AZ7" s="65">
        <f t="shared" si="17"/>
        <v>67.7</v>
      </c>
      <c r="BA7" s="65">
        <f t="shared" si="17"/>
        <v>66.8</v>
      </c>
      <c r="BB7" s="65">
        <f t="shared" si="17"/>
        <v>67.8</v>
      </c>
      <c r="BC7" s="65"/>
      <c r="BD7" s="65">
        <f>BD8</f>
        <v>126.1</v>
      </c>
      <c r="BE7" s="65">
        <f t="shared" ref="BE7:BM7" si="18">BE8</f>
        <v>136.69999999999999</v>
      </c>
      <c r="BF7" s="65">
        <f t="shared" si="18"/>
        <v>152.1</v>
      </c>
      <c r="BG7" s="65">
        <f t="shared" si="18"/>
        <v>154.9</v>
      </c>
      <c r="BH7" s="65">
        <f t="shared" si="18"/>
        <v>237.8</v>
      </c>
      <c r="BI7" s="65">
        <f t="shared" si="18"/>
        <v>139.9</v>
      </c>
      <c r="BJ7" s="65">
        <f t="shared" si="18"/>
        <v>156.6</v>
      </c>
      <c r="BK7" s="65">
        <f t="shared" si="18"/>
        <v>106</v>
      </c>
      <c r="BL7" s="65">
        <f t="shared" si="18"/>
        <v>118.7</v>
      </c>
      <c r="BM7" s="65">
        <f t="shared" si="18"/>
        <v>121.7</v>
      </c>
      <c r="BN7" s="65"/>
      <c r="BO7" s="65">
        <f>BO8</f>
        <v>41.5</v>
      </c>
      <c r="BP7" s="65">
        <f t="shared" ref="BP7:BX7" si="19">BP8</f>
        <v>42.6</v>
      </c>
      <c r="BQ7" s="65">
        <f t="shared" si="19"/>
        <v>40.1</v>
      </c>
      <c r="BR7" s="65">
        <f t="shared" si="19"/>
        <v>31.9</v>
      </c>
      <c r="BS7" s="65">
        <f t="shared" si="19"/>
        <v>29.4</v>
      </c>
      <c r="BT7" s="65">
        <f t="shared" si="19"/>
        <v>64.900000000000006</v>
      </c>
      <c r="BU7" s="65">
        <f t="shared" si="19"/>
        <v>63.4</v>
      </c>
      <c r="BV7" s="65">
        <f t="shared" si="19"/>
        <v>62.3</v>
      </c>
      <c r="BW7" s="65">
        <f t="shared" si="19"/>
        <v>59.4</v>
      </c>
      <c r="BX7" s="65">
        <f t="shared" si="19"/>
        <v>61.4</v>
      </c>
      <c r="BY7" s="65"/>
      <c r="BZ7" s="66">
        <f>BZ8</f>
        <v>25763</v>
      </c>
      <c r="CA7" s="66">
        <f t="shared" ref="CA7:CI7" si="20">CA8</f>
        <v>22883</v>
      </c>
      <c r="CB7" s="66">
        <f t="shared" si="20"/>
        <v>24461</v>
      </c>
      <c r="CC7" s="66">
        <f t="shared" si="20"/>
        <v>25943</v>
      </c>
      <c r="CD7" s="66">
        <f t="shared" si="20"/>
        <v>25712</v>
      </c>
      <c r="CE7" s="66">
        <f t="shared" si="20"/>
        <v>25920</v>
      </c>
      <c r="CF7" s="66">
        <f t="shared" si="20"/>
        <v>24479</v>
      </c>
      <c r="CG7" s="66">
        <f t="shared" si="20"/>
        <v>25136</v>
      </c>
      <c r="CH7" s="66">
        <f t="shared" si="20"/>
        <v>26485</v>
      </c>
      <c r="CI7" s="66">
        <f t="shared" si="20"/>
        <v>27761</v>
      </c>
      <c r="CJ7" s="65"/>
      <c r="CK7" s="66">
        <f>CK8</f>
        <v>7180</v>
      </c>
      <c r="CL7" s="66">
        <f t="shared" ref="CL7:CT7" si="21">CL8</f>
        <v>6730</v>
      </c>
      <c r="CM7" s="66">
        <f t="shared" si="21"/>
        <v>6647</v>
      </c>
      <c r="CN7" s="66">
        <f t="shared" si="21"/>
        <v>6729</v>
      </c>
      <c r="CO7" s="66">
        <f t="shared" si="21"/>
        <v>7240</v>
      </c>
      <c r="CP7" s="66">
        <f t="shared" si="21"/>
        <v>8159</v>
      </c>
      <c r="CQ7" s="66">
        <f t="shared" si="21"/>
        <v>8000</v>
      </c>
      <c r="CR7" s="66">
        <f t="shared" si="21"/>
        <v>8023</v>
      </c>
      <c r="CS7" s="66">
        <f t="shared" si="21"/>
        <v>8109</v>
      </c>
      <c r="CT7" s="66">
        <f t="shared" si="21"/>
        <v>8307</v>
      </c>
      <c r="CU7" s="65"/>
      <c r="CV7" s="65">
        <f>CV8</f>
        <v>152.5</v>
      </c>
      <c r="CW7" s="65">
        <f t="shared" ref="CW7:DE7" si="22">CW8</f>
        <v>166.8</v>
      </c>
      <c r="CX7" s="65">
        <f t="shared" si="22"/>
        <v>186.7</v>
      </c>
      <c r="CY7" s="65">
        <f t="shared" si="22"/>
        <v>199.6</v>
      </c>
      <c r="CZ7" s="65">
        <f t="shared" si="22"/>
        <v>193.2</v>
      </c>
      <c r="DA7" s="65">
        <f t="shared" si="22"/>
        <v>75.2</v>
      </c>
      <c r="DB7" s="65">
        <f t="shared" si="22"/>
        <v>79.5</v>
      </c>
      <c r="DC7" s="65">
        <f t="shared" si="22"/>
        <v>81.099999999999994</v>
      </c>
      <c r="DD7" s="65">
        <f t="shared" si="22"/>
        <v>81.599999999999994</v>
      </c>
      <c r="DE7" s="65">
        <f t="shared" si="22"/>
        <v>80.099999999999994</v>
      </c>
      <c r="DF7" s="65"/>
      <c r="DG7" s="65">
        <f>DG8</f>
        <v>14.6</v>
      </c>
      <c r="DH7" s="65">
        <f t="shared" ref="DH7:DP7" si="23">DH8</f>
        <v>13.7</v>
      </c>
      <c r="DI7" s="65">
        <f t="shared" si="23"/>
        <v>14.5</v>
      </c>
      <c r="DJ7" s="65">
        <f t="shared" si="23"/>
        <v>14.5</v>
      </c>
      <c r="DK7" s="65">
        <f t="shared" si="23"/>
        <v>14.4</v>
      </c>
      <c r="DL7" s="65">
        <f t="shared" si="23"/>
        <v>19.3</v>
      </c>
      <c r="DM7" s="65">
        <f t="shared" si="23"/>
        <v>17.600000000000001</v>
      </c>
      <c r="DN7" s="65">
        <f t="shared" si="23"/>
        <v>17.399999999999999</v>
      </c>
      <c r="DO7" s="65">
        <f t="shared" si="23"/>
        <v>16</v>
      </c>
      <c r="DP7" s="65">
        <f t="shared" si="23"/>
        <v>16</v>
      </c>
      <c r="DQ7" s="65"/>
      <c r="DR7" s="65">
        <f>DR8</f>
        <v>68.5</v>
      </c>
      <c r="DS7" s="65">
        <f t="shared" ref="DS7:EA7" si="24">DS8</f>
        <v>67.5</v>
      </c>
      <c r="DT7" s="65">
        <f t="shared" si="24"/>
        <v>68</v>
      </c>
      <c r="DU7" s="65">
        <f t="shared" si="24"/>
        <v>70.599999999999994</v>
      </c>
      <c r="DV7" s="65">
        <f t="shared" si="24"/>
        <v>71.3</v>
      </c>
      <c r="DW7" s="65">
        <f t="shared" si="24"/>
        <v>50.2</v>
      </c>
      <c r="DX7" s="65">
        <f t="shared" si="24"/>
        <v>52.7</v>
      </c>
      <c r="DY7" s="65">
        <f t="shared" si="24"/>
        <v>52.8</v>
      </c>
      <c r="DZ7" s="65">
        <f t="shared" si="24"/>
        <v>54.2</v>
      </c>
      <c r="EA7" s="65">
        <f t="shared" si="24"/>
        <v>55.4</v>
      </c>
      <c r="EB7" s="65"/>
      <c r="EC7" s="65">
        <f>EC8</f>
        <v>67.400000000000006</v>
      </c>
      <c r="ED7" s="65">
        <f t="shared" ref="ED7:EL7" si="25">ED8</f>
        <v>62.5</v>
      </c>
      <c r="EE7" s="65">
        <f t="shared" si="25"/>
        <v>61.1</v>
      </c>
      <c r="EF7" s="65">
        <f t="shared" si="25"/>
        <v>65.599999999999994</v>
      </c>
      <c r="EG7" s="65">
        <f t="shared" si="25"/>
        <v>67.5</v>
      </c>
      <c r="EH7" s="65">
        <f t="shared" si="25"/>
        <v>67.2</v>
      </c>
      <c r="EI7" s="65">
        <f t="shared" si="25"/>
        <v>70.5</v>
      </c>
      <c r="EJ7" s="65">
        <f t="shared" si="25"/>
        <v>68.900000000000006</v>
      </c>
      <c r="EK7" s="65">
        <f t="shared" si="25"/>
        <v>70.2</v>
      </c>
      <c r="EL7" s="65">
        <f t="shared" si="25"/>
        <v>72</v>
      </c>
      <c r="EM7" s="65"/>
      <c r="EN7" s="66">
        <f>EN8</f>
        <v>35622938</v>
      </c>
      <c r="EO7" s="66">
        <f t="shared" ref="EO7:EW7" si="26">EO8</f>
        <v>35403781</v>
      </c>
      <c r="EP7" s="66">
        <f t="shared" si="26"/>
        <v>35121781</v>
      </c>
      <c r="EQ7" s="66">
        <f t="shared" si="26"/>
        <v>35600875</v>
      </c>
      <c r="ER7" s="66">
        <f t="shared" si="26"/>
        <v>35918063</v>
      </c>
      <c r="ES7" s="66">
        <f t="shared" si="26"/>
        <v>42228890</v>
      </c>
      <c r="ET7" s="66">
        <f t="shared" si="26"/>
        <v>41785853</v>
      </c>
      <c r="EU7" s="66">
        <f t="shared" si="26"/>
        <v>44571078</v>
      </c>
      <c r="EV7" s="66">
        <f t="shared" si="26"/>
        <v>45346697</v>
      </c>
      <c r="EW7" s="66">
        <f t="shared" si="26"/>
        <v>44774257</v>
      </c>
      <c r="EX7" s="66"/>
    </row>
    <row r="8" spans="1:154" s="67" customFormat="1" x14ac:dyDescent="0.15">
      <c r="A8" s="48"/>
      <c r="B8" s="68">
        <v>2019</v>
      </c>
      <c r="C8" s="68">
        <v>70009</v>
      </c>
      <c r="D8" s="68">
        <v>46</v>
      </c>
      <c r="E8" s="68">
        <v>6</v>
      </c>
      <c r="F8" s="68">
        <v>0</v>
      </c>
      <c r="G8" s="68">
        <v>6</v>
      </c>
      <c r="H8" s="68" t="s">
        <v>158</v>
      </c>
      <c r="I8" s="68" t="s">
        <v>158</v>
      </c>
      <c r="J8" s="68" t="s">
        <v>159</v>
      </c>
      <c r="K8" s="68" t="s">
        <v>160</v>
      </c>
      <c r="L8" s="68" t="s">
        <v>161</v>
      </c>
      <c r="M8" s="68" t="s">
        <v>162</v>
      </c>
      <c r="N8" s="68" t="s">
        <v>163</v>
      </c>
      <c r="O8" s="68" t="s">
        <v>164</v>
      </c>
      <c r="P8" s="68" t="s">
        <v>165</v>
      </c>
      <c r="Q8" s="69">
        <v>6</v>
      </c>
      <c r="R8" s="68" t="s">
        <v>38</v>
      </c>
      <c r="S8" s="68" t="s">
        <v>166</v>
      </c>
      <c r="T8" s="68" t="s">
        <v>167</v>
      </c>
      <c r="U8" s="69">
        <v>1881981</v>
      </c>
      <c r="V8" s="69">
        <v>2205</v>
      </c>
      <c r="W8" s="68" t="s">
        <v>168</v>
      </c>
      <c r="X8" s="70" t="s">
        <v>169</v>
      </c>
      <c r="Y8" s="69">
        <v>32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32</v>
      </c>
      <c r="AE8" s="69">
        <v>32</v>
      </c>
      <c r="AF8" s="69" t="s">
        <v>38</v>
      </c>
      <c r="AG8" s="69">
        <v>32</v>
      </c>
      <c r="AH8" s="71">
        <v>101.9</v>
      </c>
      <c r="AI8" s="71">
        <v>125.2</v>
      </c>
      <c r="AJ8" s="71">
        <v>111.4</v>
      </c>
      <c r="AK8" s="71">
        <v>99.6</v>
      </c>
      <c r="AL8" s="71">
        <v>91.8</v>
      </c>
      <c r="AM8" s="71">
        <v>97.7</v>
      </c>
      <c r="AN8" s="71">
        <v>96.2</v>
      </c>
      <c r="AO8" s="71">
        <v>94.8</v>
      </c>
      <c r="AP8" s="71">
        <v>96.1</v>
      </c>
      <c r="AQ8" s="71">
        <v>96.7</v>
      </c>
      <c r="AR8" s="71">
        <v>98.2</v>
      </c>
      <c r="AS8" s="71">
        <v>40</v>
      </c>
      <c r="AT8" s="71">
        <v>39</v>
      </c>
      <c r="AU8" s="71">
        <v>32.9</v>
      </c>
      <c r="AV8" s="71">
        <v>31.8</v>
      </c>
      <c r="AW8" s="71">
        <v>31.3</v>
      </c>
      <c r="AX8" s="71">
        <v>72.2</v>
      </c>
      <c r="AY8" s="71">
        <v>69.5</v>
      </c>
      <c r="AZ8" s="71">
        <v>67.7</v>
      </c>
      <c r="BA8" s="71">
        <v>66.8</v>
      </c>
      <c r="BB8" s="71">
        <v>67.8</v>
      </c>
      <c r="BC8" s="71">
        <v>89.5</v>
      </c>
      <c r="BD8" s="72">
        <v>126.1</v>
      </c>
      <c r="BE8" s="72">
        <v>136.69999999999999</v>
      </c>
      <c r="BF8" s="72">
        <v>152.1</v>
      </c>
      <c r="BG8" s="72">
        <v>154.9</v>
      </c>
      <c r="BH8" s="72">
        <v>237.8</v>
      </c>
      <c r="BI8" s="72">
        <v>139.9</v>
      </c>
      <c r="BJ8" s="72">
        <v>156.6</v>
      </c>
      <c r="BK8" s="72">
        <v>106</v>
      </c>
      <c r="BL8" s="72">
        <v>118.7</v>
      </c>
      <c r="BM8" s="72">
        <v>121.7</v>
      </c>
      <c r="BN8" s="72">
        <v>59.6</v>
      </c>
      <c r="BO8" s="71">
        <v>41.5</v>
      </c>
      <c r="BP8" s="71">
        <v>42.6</v>
      </c>
      <c r="BQ8" s="71">
        <v>40.1</v>
      </c>
      <c r="BR8" s="71">
        <v>31.9</v>
      </c>
      <c r="BS8" s="71">
        <v>29.4</v>
      </c>
      <c r="BT8" s="71">
        <v>64.900000000000006</v>
      </c>
      <c r="BU8" s="71">
        <v>63.4</v>
      </c>
      <c r="BV8" s="71">
        <v>62.3</v>
      </c>
      <c r="BW8" s="71">
        <v>59.4</v>
      </c>
      <c r="BX8" s="71">
        <v>61.4</v>
      </c>
      <c r="BY8" s="71">
        <v>74.7</v>
      </c>
      <c r="BZ8" s="72">
        <v>25763</v>
      </c>
      <c r="CA8" s="72">
        <v>22883</v>
      </c>
      <c r="CB8" s="72">
        <v>24461</v>
      </c>
      <c r="CC8" s="72">
        <v>25943</v>
      </c>
      <c r="CD8" s="72">
        <v>25712</v>
      </c>
      <c r="CE8" s="72">
        <v>25920</v>
      </c>
      <c r="CF8" s="72">
        <v>24479</v>
      </c>
      <c r="CG8" s="72">
        <v>25136</v>
      </c>
      <c r="CH8" s="72">
        <v>26485</v>
      </c>
      <c r="CI8" s="72">
        <v>27761</v>
      </c>
      <c r="CJ8" s="71">
        <v>53621</v>
      </c>
      <c r="CK8" s="72">
        <v>7180</v>
      </c>
      <c r="CL8" s="72">
        <v>6730</v>
      </c>
      <c r="CM8" s="72">
        <v>6647</v>
      </c>
      <c r="CN8" s="72">
        <v>6729</v>
      </c>
      <c r="CO8" s="72">
        <v>7240</v>
      </c>
      <c r="CP8" s="72">
        <v>8159</v>
      </c>
      <c r="CQ8" s="72">
        <v>8000</v>
      </c>
      <c r="CR8" s="72">
        <v>8023</v>
      </c>
      <c r="CS8" s="72">
        <v>8109</v>
      </c>
      <c r="CT8" s="72">
        <v>8307</v>
      </c>
      <c r="CU8" s="71">
        <v>15586</v>
      </c>
      <c r="CV8" s="72">
        <v>152.5</v>
      </c>
      <c r="CW8" s="72">
        <v>166.8</v>
      </c>
      <c r="CX8" s="72">
        <v>186.7</v>
      </c>
      <c r="CY8" s="72">
        <v>199.6</v>
      </c>
      <c r="CZ8" s="72">
        <v>193.2</v>
      </c>
      <c r="DA8" s="72">
        <v>75.2</v>
      </c>
      <c r="DB8" s="72">
        <v>79.5</v>
      </c>
      <c r="DC8" s="72">
        <v>81.099999999999994</v>
      </c>
      <c r="DD8" s="72">
        <v>81.599999999999994</v>
      </c>
      <c r="DE8" s="72">
        <v>80.099999999999994</v>
      </c>
      <c r="DF8" s="72">
        <v>54.6</v>
      </c>
      <c r="DG8" s="72">
        <v>14.6</v>
      </c>
      <c r="DH8" s="72">
        <v>13.7</v>
      </c>
      <c r="DI8" s="72">
        <v>14.5</v>
      </c>
      <c r="DJ8" s="72">
        <v>14.5</v>
      </c>
      <c r="DK8" s="72">
        <v>14.4</v>
      </c>
      <c r="DL8" s="72">
        <v>19.3</v>
      </c>
      <c r="DM8" s="72">
        <v>17.600000000000001</v>
      </c>
      <c r="DN8" s="72">
        <v>17.399999999999999</v>
      </c>
      <c r="DO8" s="72">
        <v>16</v>
      </c>
      <c r="DP8" s="72">
        <v>16</v>
      </c>
      <c r="DQ8" s="72">
        <v>25</v>
      </c>
      <c r="DR8" s="71">
        <v>68.5</v>
      </c>
      <c r="DS8" s="71">
        <v>67.5</v>
      </c>
      <c r="DT8" s="71">
        <v>68</v>
      </c>
      <c r="DU8" s="71">
        <v>70.599999999999994</v>
      </c>
      <c r="DV8" s="71">
        <v>71.3</v>
      </c>
      <c r="DW8" s="71">
        <v>50.2</v>
      </c>
      <c r="DX8" s="71">
        <v>52.7</v>
      </c>
      <c r="DY8" s="71">
        <v>52.8</v>
      </c>
      <c r="DZ8" s="71">
        <v>54.2</v>
      </c>
      <c r="EA8" s="71">
        <v>55.4</v>
      </c>
      <c r="EB8" s="71">
        <v>53.5</v>
      </c>
      <c r="EC8" s="71">
        <v>67.400000000000006</v>
      </c>
      <c r="ED8" s="71">
        <v>62.5</v>
      </c>
      <c r="EE8" s="71">
        <v>61.1</v>
      </c>
      <c r="EF8" s="71">
        <v>65.599999999999994</v>
      </c>
      <c r="EG8" s="71">
        <v>67.5</v>
      </c>
      <c r="EH8" s="71">
        <v>67.2</v>
      </c>
      <c r="EI8" s="71">
        <v>70.5</v>
      </c>
      <c r="EJ8" s="71">
        <v>68.900000000000006</v>
      </c>
      <c r="EK8" s="71">
        <v>70.2</v>
      </c>
      <c r="EL8" s="71">
        <v>72</v>
      </c>
      <c r="EM8" s="71">
        <v>70</v>
      </c>
      <c r="EN8" s="72">
        <v>35622938</v>
      </c>
      <c r="EO8" s="72">
        <v>35403781</v>
      </c>
      <c r="EP8" s="72">
        <v>35121781</v>
      </c>
      <c r="EQ8" s="72">
        <v>35600875</v>
      </c>
      <c r="ER8" s="72">
        <v>35918063</v>
      </c>
      <c r="ES8" s="72">
        <v>42228890</v>
      </c>
      <c r="ET8" s="72">
        <v>41785853</v>
      </c>
      <c r="EU8" s="72">
        <v>44571078</v>
      </c>
      <c r="EV8" s="72">
        <v>45346697</v>
      </c>
      <c r="EW8" s="72">
        <v>44774257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日下部 勉</cp:lastModifiedBy>
  <cp:lastPrinted>2021-01-18T07:41:16Z</cp:lastPrinted>
  <dcterms:created xsi:type="dcterms:W3CDTF">2020-12-15T03:51:19Z</dcterms:created>
  <dcterms:modified xsi:type="dcterms:W3CDTF">2021-01-18T07:41:18Z</dcterms:modified>
  <cp:category/>
</cp:coreProperties>
</file>