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a3\文書サーバー\経理係 （新サーバー）\フォルダ2019【経営】\総務省決算（H31(R元)年度対象）\07_経営比較分析表＜病院事業＞（R1決算）\02 回答\送付資料一式\"/>
    </mc:Choice>
  </mc:AlternateContent>
  <workbookProtection workbookAlgorithmName="SHA-512" workbookHashValue="1wo18EqqyOMWWM5f6MCNal2MmXudQwEvCK1uN9BQ3A0r8banRRErnR1rigTZ1dTtbHUnR97wKtJAPazWpa463Q==" workbookSaltValue="E5iJ7MTsK++duwwFLyXZU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FL32" i="4"/>
  <c r="HM78" i="4"/>
  <c r="FL54" i="4"/>
  <c r="CS78" i="4"/>
  <c r="BX54" i="4"/>
  <c r="BX32" i="4"/>
  <c r="MN32" i="4"/>
  <c r="C11" i="5"/>
  <c r="D11" i="5"/>
  <c r="E11" i="5"/>
  <c r="B11" i="5"/>
  <c r="KC78" i="4" l="1"/>
  <c r="HG54" i="4"/>
  <c r="FH78" i="4"/>
  <c r="DS54" i="4"/>
  <c r="DS32" i="4"/>
  <c r="AN78" i="4"/>
  <c r="AE54" i="4"/>
  <c r="AE32" i="4"/>
  <c r="HG32" i="4"/>
  <c r="KU54" i="4"/>
  <c r="KU32" i="4"/>
  <c r="KF54" i="4"/>
  <c r="KF32" i="4"/>
  <c r="JJ78" i="4"/>
  <c r="GR54" i="4"/>
  <c r="GR32" i="4"/>
  <c r="EO78" i="4"/>
  <c r="DD54" i="4"/>
  <c r="DD32" i="4"/>
  <c r="U78" i="4"/>
  <c r="P54" i="4"/>
  <c r="P32" i="4"/>
  <c r="BZ78" i="4"/>
  <c r="BI54" i="4"/>
  <c r="LY54" i="4"/>
  <c r="LY32" i="4"/>
  <c r="LO78" i="4"/>
  <c r="IK54" i="4"/>
  <c r="IK32" i="4"/>
  <c r="GT78" i="4"/>
  <c r="EW54" i="4"/>
  <c r="EW32" i="4"/>
  <c r="BI32" i="4"/>
  <c r="GA78" i="4"/>
  <c r="EH54" i="4"/>
  <c r="BG78" i="4"/>
  <c r="AT54" i="4"/>
  <c r="AT32" i="4"/>
  <c r="EH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<sst xmlns="http://schemas.openxmlformats.org/spreadsheetml/2006/main" count="388" uniqueCount="184">
  <si>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</si>
  <si>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</si>
  <si>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</si>
  <si>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</si>
  <si>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</si>
  <si>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</si>
  <si>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</si>
  <si>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</si>
  <si>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</si>
  <si>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</si>
  <si>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</si>
  <si>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</si>
  <si>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</si>
  <si>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</si>
  <si>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</si>
  <si>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</si>
  <si>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</si>
  <si>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</si>
  <si>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</si>
  <si>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</si>
  <si>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</si>
  <si>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</si>
  <si>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</si>
  <si>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</si>
  <si>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</si>
  <si>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</si>
  <si>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</si>
  <si>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</si>
  <si>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</si>
  <si>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</si>
  <si>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</si>
  <si>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</si>
  <si>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</si>
  <si>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</si>
  <si>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</si>
  <si>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</si>
  <si>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</si>
  <si>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</si>
  <si>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</si>
  <si>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</si>
  <si>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</si>
  <si>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</si>
  <si>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</si>
  <si>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</si>
  <si>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</si>
  <si>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</si>
  <si>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</si>
  <si>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</si>
  <si>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</si>
  <si>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</si>
  <si>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</si>
  <si>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</si>
  <si>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</si>
  <si>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</si>
  <si>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</si>
  <si>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</si>
  <si>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</si>
  <si>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</si>
  <si>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</si>
  <si>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</si>
  <si>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</si>
  <si>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</si>
  <si>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</si>
  <si>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</si>
  <si>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</si>
  <si>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</si>
  <si>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</si>
  <si>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</si>
  <si>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</si>
  <si>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</si>
  <si>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</si>
  <si>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</si>
  <si>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</si>
  <si>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</si>
  <si>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</si>
  <si>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</si>
  <si>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</si>
  <si>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</si>
  <si>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</si>
  <si>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</si>
  <si>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</si>
  <si>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</si>
  <si>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</si>
  <si>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</si>
  <si>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</si>
  <si>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</si>
  <si>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</si>
  <si>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</si>
  <si>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</si>
  <si>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</si>
  <si>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</si>
  <si>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</si>
  <si>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</si>
  <si>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</si>
  <si>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</si>
  <si>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</si>
  <si>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</si>
  <si>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</si>
  <si>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</si>
  <si>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</si>
  <si>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</si>
  <si>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</si>
  <si>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</si>
  <si>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</si>
  <si>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</si>
  <si>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</si>
  <si>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</si>
  <si>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</si>
  <si>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</si>
  <si>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</si>
  <si>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</si>
  <si>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</si>
  <si>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</si>
  <si>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</si>
  <si>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</si>
  <si>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</si>
  <si>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</si>
  <si>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</si>
  <si>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</si>
  <si>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</si>
  <si>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</si>
  <si>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</si>
  <si>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</si>
  <si>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</si>
  <si>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</si>
  <si>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</si>
  <si>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</si>
  <si>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</si>
  <si>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</si>
  <si>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</si>
  <si>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</si>
  <si>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</si>
  <si>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</si>
  <si>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</si>
  <si>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</si>
  <si>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</si>
  <si>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</si>
  <si>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</si>
  <si>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</si>
  <si>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</si>
  <si>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</si>
  <si>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</si>
  <si>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</si>
  <si>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</si>
  <si>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</si>
  <si>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</si>
  <si>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</si>
  <si>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</si>
  <si>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</si>
  <si>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</si>
  <si>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</si>
  <si>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</si>
  <si>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</si>
  <si>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</si>
  <si>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</si>
  <si>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</si>
  <si>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</si>
  <si>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</si>
  <si>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</si>
  <si>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</si>
  <si>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</si>
  <si>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</si>
  <si>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</si>
  <si>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</si>
  <si>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</si>
  <si>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</si>
  <si>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ふたば医療センター</t>
  </si>
  <si>
    <t>条例全部</t>
  </si>
  <si>
    <t>病院事業</t>
  </si>
  <si>
    <t>一般病院</t>
  </si>
  <si>
    <t>50床未満</t>
  </si>
  <si>
    <t>自治体職員</t>
  </si>
  <si>
    <t>直営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</si>
  <si>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</si>
  <si>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</si>
  <si>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</si>
  <si>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</si>
  <si>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</si>
  <si>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</si>
  <si>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</si>
  <si>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①震災からの復興・再生を支える地域医療の確保
②救急医療体制の強化
</t>
    <rPh sb="1" eb="3">
      <t>シンサイ</t>
    </rPh>
    <rPh sb="6" eb="8">
      <t>フッコウ</t>
    </rPh>
    <rPh sb="9" eb="11">
      <t>サイセイ</t>
    </rPh>
    <rPh sb="12" eb="13">
      <t>ササ</t>
    </rPh>
    <rPh sb="15" eb="17">
      <t>チイキ</t>
    </rPh>
    <rPh sb="17" eb="19">
      <t>イリョウ</t>
    </rPh>
    <rPh sb="20" eb="22">
      <t>カクホ</t>
    </rPh>
    <rPh sb="27" eb="29">
      <t>イリョウ</t>
    </rPh>
    <rPh sb="29" eb="31">
      <t>タイセイ</t>
    </rPh>
    <rPh sb="32" eb="34">
      <t>キョウカ</t>
    </rPh>
    <phoneticPr fontId="5"/>
  </si>
  <si>
    <t>①②③当病院はH30.4月に新規開院し2年目を迎えた。</t>
    <rPh sb="3" eb="4">
      <t>トウ</t>
    </rPh>
    <rPh sb="4" eb="6">
      <t>ビョウイン</t>
    </rPh>
    <rPh sb="12" eb="13">
      <t>ツキ</t>
    </rPh>
    <rPh sb="14" eb="16">
      <t>シンキ</t>
    </rPh>
    <rPh sb="16" eb="18">
      <t>カイイン</t>
    </rPh>
    <rPh sb="20" eb="22">
      <t>ネンメ</t>
    </rPh>
    <rPh sb="23" eb="24">
      <t>ムカ</t>
    </rPh>
    <phoneticPr fontId="5"/>
  </si>
  <si>
    <t>当病院は、H30.4月に震災・原発事故からの復興・再生を図る双葉地域唯一の二次救急医療機関として開院し、R1は2年目を迎え病院周知や地域連携が進んできたことにより、入院、外来とも患者数は増加している。
当該地域の復興・再生を今後も医療面から支えていくために、更なる地域医療確保への取り組みを行っていく必要がある。</t>
    <rPh sb="0" eb="1">
      <t>トウ</t>
    </rPh>
    <rPh sb="1" eb="3">
      <t>ビョウイン</t>
    </rPh>
    <rPh sb="10" eb="11">
      <t>ツキ</t>
    </rPh>
    <rPh sb="12" eb="14">
      <t>シンサイ</t>
    </rPh>
    <rPh sb="22" eb="24">
      <t>フッコウ</t>
    </rPh>
    <rPh sb="25" eb="27">
      <t>サイセイ</t>
    </rPh>
    <rPh sb="28" eb="29">
      <t>ハカ</t>
    </rPh>
    <rPh sb="30" eb="32">
      <t>フタバ</t>
    </rPh>
    <rPh sb="32" eb="34">
      <t>チイキ</t>
    </rPh>
    <rPh sb="34" eb="36">
      <t>ユイツ</t>
    </rPh>
    <rPh sb="37" eb="39">
      <t>２ジ</t>
    </rPh>
    <rPh sb="39" eb="41">
      <t>キュウキュウ</t>
    </rPh>
    <rPh sb="41" eb="43">
      <t>イリョウ</t>
    </rPh>
    <rPh sb="43" eb="45">
      <t>キカン</t>
    </rPh>
    <rPh sb="48" eb="50">
      <t>カイイン</t>
    </rPh>
    <rPh sb="56" eb="58">
      <t>ネンメ</t>
    </rPh>
    <rPh sb="59" eb="60">
      <t>ムカ</t>
    </rPh>
    <rPh sb="61" eb="63">
      <t>ビョウイン</t>
    </rPh>
    <rPh sb="63" eb="65">
      <t>シュウチ</t>
    </rPh>
    <rPh sb="66" eb="68">
      <t>チイキ</t>
    </rPh>
    <rPh sb="68" eb="70">
      <t>レンケイ</t>
    </rPh>
    <rPh sb="71" eb="72">
      <t>スス</t>
    </rPh>
    <rPh sb="82" eb="84">
      <t>ニュウイン</t>
    </rPh>
    <rPh sb="85" eb="87">
      <t>ガイライ</t>
    </rPh>
    <rPh sb="89" eb="91">
      <t>カンジャ</t>
    </rPh>
    <rPh sb="91" eb="92">
      <t>スウ</t>
    </rPh>
    <rPh sb="93" eb="95">
      <t>ゾウカ</t>
    </rPh>
    <rPh sb="101" eb="103">
      <t>トウガイ</t>
    </rPh>
    <rPh sb="103" eb="105">
      <t>チイキ</t>
    </rPh>
    <rPh sb="106" eb="108">
      <t>フッコウ</t>
    </rPh>
    <rPh sb="109" eb="111">
      <t>サイセイ</t>
    </rPh>
    <rPh sb="112" eb="114">
      <t>コンゴ</t>
    </rPh>
    <rPh sb="115" eb="117">
      <t>イリョウ</t>
    </rPh>
    <rPh sb="117" eb="118">
      <t>メン</t>
    </rPh>
    <rPh sb="120" eb="121">
      <t>ササ</t>
    </rPh>
    <rPh sb="129" eb="130">
      <t>サラ</t>
    </rPh>
    <rPh sb="132" eb="134">
      <t>チイキ</t>
    </rPh>
    <rPh sb="134" eb="136">
      <t>イリョウ</t>
    </rPh>
    <rPh sb="136" eb="138">
      <t>カクホ</t>
    </rPh>
    <rPh sb="140" eb="141">
      <t>ト</t>
    </rPh>
    <rPh sb="142" eb="143">
      <t>ク</t>
    </rPh>
    <rPh sb="145" eb="146">
      <t>オコナ</t>
    </rPh>
    <rPh sb="150" eb="152">
      <t>ヒツヨウ</t>
    </rPh>
    <phoneticPr fontId="5"/>
  </si>
  <si>
    <t>①補助金等の医業外収益が多い影響で、類似病院を上回っている。
②④地域医療機関との連携促進、病院周知等により、R1は患者数が増加し、前年比で医業収益、病床利用率とも上昇したものの、震災・原発事故からの復興途上の地域にあり、帰還住民等の患者数の影響で類似病院を下回っている。
③H30.4月開院。
⑤⑥診療報酬点数の高い施設基準への届出変更等により、入院、外来とも収益及び診療単価は前年比増となり、類似病院を上回っている。
⑦⑧開院時より医療体制を確保する必要があるため、類似病院を上回っている。</t>
    <rPh sb="1" eb="4">
      <t>ホジョキン</t>
    </rPh>
    <rPh sb="4" eb="5">
      <t>トウ</t>
    </rPh>
    <rPh sb="6" eb="8">
      <t>イギョウ</t>
    </rPh>
    <rPh sb="8" eb="9">
      <t>ガイ</t>
    </rPh>
    <rPh sb="9" eb="11">
      <t>シュウエキ</t>
    </rPh>
    <rPh sb="12" eb="13">
      <t>オオ</t>
    </rPh>
    <rPh sb="14" eb="16">
      <t>エイキョウ</t>
    </rPh>
    <rPh sb="33" eb="35">
      <t>チイキ</t>
    </rPh>
    <rPh sb="35" eb="37">
      <t>イリョウ</t>
    </rPh>
    <rPh sb="37" eb="39">
      <t>キカン</t>
    </rPh>
    <rPh sb="41" eb="43">
      <t>レンケイ</t>
    </rPh>
    <rPh sb="43" eb="45">
      <t>ソクシン</t>
    </rPh>
    <rPh sb="46" eb="48">
      <t>ビョウイン</t>
    </rPh>
    <rPh sb="48" eb="50">
      <t>シュウチ</t>
    </rPh>
    <rPh sb="50" eb="51">
      <t>トウ</t>
    </rPh>
    <rPh sb="75" eb="77">
      <t>ビョウショウ</t>
    </rPh>
    <rPh sb="77" eb="80">
      <t>リヨウリツ</t>
    </rPh>
    <rPh sb="82" eb="84">
      <t>ジョウショウ</t>
    </rPh>
    <rPh sb="90" eb="92">
      <t>シンサイ</t>
    </rPh>
    <rPh sb="93" eb="95">
      <t>ゲンパツ</t>
    </rPh>
    <rPh sb="95" eb="97">
      <t>ジコ</t>
    </rPh>
    <rPh sb="100" eb="102">
      <t>フッコウ</t>
    </rPh>
    <rPh sb="102" eb="104">
      <t>トジョウ</t>
    </rPh>
    <rPh sb="105" eb="107">
      <t>チイキ</t>
    </rPh>
    <rPh sb="111" eb="113">
      <t>キカン</t>
    </rPh>
    <rPh sb="113" eb="115">
      <t>ジュウミン</t>
    </rPh>
    <rPh sb="115" eb="116">
      <t>トウ</t>
    </rPh>
    <rPh sb="117" eb="120">
      <t>カンジャスウ</t>
    </rPh>
    <rPh sb="121" eb="123">
      <t>エイキョウ</t>
    </rPh>
    <rPh sb="124" eb="126">
      <t>ルイジ</t>
    </rPh>
    <rPh sb="126" eb="128">
      <t>ビョウイン</t>
    </rPh>
    <rPh sb="143" eb="144">
      <t>ツキ</t>
    </rPh>
    <rPh sb="150" eb="152">
      <t>シンリョウ</t>
    </rPh>
    <rPh sb="152" eb="154">
      <t>ホウシュウ</t>
    </rPh>
    <rPh sb="154" eb="156">
      <t>テンスウ</t>
    </rPh>
    <rPh sb="157" eb="158">
      <t>タカ</t>
    </rPh>
    <rPh sb="159" eb="161">
      <t>シセツ</t>
    </rPh>
    <rPh sb="161" eb="163">
      <t>キジュン</t>
    </rPh>
    <rPh sb="165" eb="166">
      <t>トド</t>
    </rPh>
    <rPh sb="166" eb="167">
      <t>デ</t>
    </rPh>
    <rPh sb="167" eb="169">
      <t>ヘンコウ</t>
    </rPh>
    <rPh sb="169" eb="170">
      <t>トウ</t>
    </rPh>
    <rPh sb="174" eb="176">
      <t>ニュウイン</t>
    </rPh>
    <rPh sb="181" eb="183">
      <t>シュウエキ</t>
    </rPh>
    <rPh sb="183" eb="184">
      <t>オヨ</t>
    </rPh>
    <rPh sb="185" eb="187">
      <t>シンリョウ</t>
    </rPh>
    <rPh sb="187" eb="189">
      <t>タンカ</t>
    </rPh>
    <rPh sb="190" eb="191">
      <t>ゼン</t>
    </rPh>
    <rPh sb="191" eb="192">
      <t>ネン</t>
    </rPh>
    <rPh sb="192" eb="193">
      <t>ヒ</t>
    </rPh>
    <rPh sb="193" eb="194">
      <t>ゾウ</t>
    </rPh>
    <rPh sb="203" eb="204">
      <t>ウエ</t>
    </rPh>
    <rPh sb="215" eb="216">
      <t>ジ</t>
    </rPh>
    <rPh sb="218" eb="220">
      <t>イリョウ</t>
    </rPh>
    <rPh sb="220" eb="222">
      <t>タイセイ</t>
    </rPh>
    <rPh sb="223" eb="225">
      <t>カクホ</t>
    </rPh>
    <rPh sb="227" eb="22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</si>
</sst>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13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5-4709-AD47-F5621553E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59.4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5-4709-AD47-F5621553E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7-4CAF-90E9-B5FFE2B3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118.7</c:v>
                </c:pt>
                <c:pt idx="4">
                  <c:v>121.7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7-4CAF-90E9-B5FFE2B3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14.7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9-470A-885E-8BC3608B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66.8</c:v>
                </c:pt>
                <c:pt idx="4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9-470A-885E-8BC3608B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102.9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C7-8D78-658EC7B8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96.1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5-43C7-8D78-658EC7B8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8.1</c:v>
                </c:pt>
                <c:pt idx="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8-473E-A1DB-59134628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54.2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8-473E-A1DB-59134628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18.600000000000001</c:v>
                </c:pt>
                <c:pt idx="4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4-4DA9-BF75-9297DAF5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70.2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4-4DA9-BF75-9297DAF5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90275367</c:v>
                </c:pt>
                <c:pt idx="4">
                  <c:v>90800633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7-4DD9-8612-1E7CE01E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45346697</c:v>
                </c:pt>
                <c:pt idx="4">
                  <c:v>44774257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7-4DD9-8612-1E7CE01E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39.4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7-46C3-B3AE-7327EC54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7-46C3-B3AE-7327EC54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227.8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53A-AC45-2658A351D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81.599999999999994</c:v>
                </c:pt>
                <c:pt idx="4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8-453A-AC45-2658A351D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11217</c:v>
                </c:pt>
                <c:pt idx="4">
                  <c:v>12429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8-4984-A020-E43513764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8109</c:v>
                </c:pt>
                <c:pt idx="4">
                  <c:v>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8-4984-A020-E43513764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22320</c:v>
                </c:pt>
                <c:pt idx="4">
                  <c:v>32155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4-4E36-AD91-BEB8E99C5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26485</c:v>
                </c:pt>
                <c:pt idx="4">
                  <c:v>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4-4E36-AD91-BEB8E99C5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62" zoomScaleNormal="100" zoomScaleSheetLayoutView="70" workbookViewId="0">
      <selection activeCell="OA46" sqref="OA46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福島県　ふたば医療センター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30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30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1881981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3860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30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180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 t="str">
        <f>データ!AH7</f>
        <v>-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 t="str">
        <f>データ!AI7</f>
        <v>-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 t="str">
        <f>データ!AJ7</f>
        <v>-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102.9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116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 t="str">
        <f>データ!AS7</f>
        <v>-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 t="str">
        <f>データ!AT7</f>
        <v>-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 t="str">
        <f>データ!AU7</f>
        <v>-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14.7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16.8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 t="str">
        <f>データ!BD7</f>
        <v>-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 t="str">
        <f>データ!BE7</f>
        <v>-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 t="str">
        <f>データ!BF7</f>
        <v>-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 t="str">
        <f>データ!BO7</f>
        <v>-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 t="str">
        <f>データ!BP7</f>
        <v>-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 t="str">
        <f>データ!BQ7</f>
        <v>-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13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14.3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 t="str">
        <f>データ!AM7</f>
        <v>-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 t="str">
        <f>データ!AN7</f>
        <v>-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 t="str">
        <f>データ!AO7</f>
        <v>-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96.1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 t="str">
        <f>データ!AX7</f>
        <v>-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 t="str">
        <f>データ!AY7</f>
        <v>-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 t="str">
        <f>データ!AZ7</f>
        <v>-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66.8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67.8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 t="str">
        <f>データ!BI7</f>
        <v>-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 t="str">
        <f>データ!BJ7</f>
        <v>-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 t="str">
        <f>データ!BK7</f>
        <v>-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118.7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121.7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 t="str">
        <f>データ!BT7</f>
        <v>-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 t="str">
        <f>データ!BU7</f>
        <v>-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 t="str">
        <f>データ!BV7</f>
        <v>-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59.4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61.4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183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38" t="s">
        <v>181</v>
      </c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40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 t="str">
        <f>データ!BZ7</f>
        <v>-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 t="str">
        <f>データ!CA7</f>
        <v>-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 t="str">
        <f>データ!CB7</f>
        <v>-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22320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32155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 t="str">
        <f>データ!CK7</f>
        <v>-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 t="str">
        <f>データ!CL7</f>
        <v>-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 t="str">
        <f>データ!CM7</f>
        <v>-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11217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12429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 t="str">
        <f>データ!CV7</f>
        <v>-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 t="str">
        <f>データ!CW7</f>
        <v>-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 t="str">
        <f>データ!CX7</f>
        <v>-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227.8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178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 t="str">
        <f>データ!DG7</f>
        <v>-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 t="str">
        <f>データ!DH7</f>
        <v>-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 t="str">
        <f>データ!DI7</f>
        <v>-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39.4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42.4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38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40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 t="str">
        <f>データ!CE7</f>
        <v>-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 t="str">
        <f>データ!CF7</f>
        <v>-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 t="str">
        <f>データ!CG7</f>
        <v>-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26485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27761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 t="str">
        <f>データ!CP7</f>
        <v>-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 t="str">
        <f>データ!CQ7</f>
        <v>-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 t="str">
        <f>データ!CR7</f>
        <v>-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8109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8307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 t="str">
        <f>データ!DA7</f>
        <v>-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 t="str">
        <f>データ!DB7</f>
        <v>-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 t="str">
        <f>データ!DC7</f>
        <v>-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81.599999999999994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80.099999999999994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 t="str">
        <f>データ!DL7</f>
        <v>-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 t="str">
        <f>データ!DM7</f>
        <v>-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 t="str">
        <f>データ!DN7</f>
        <v>-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16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38"/>
      <c r="NK56" s="139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9"/>
      <c r="NW56" s="139"/>
      <c r="NX56" s="140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8"/>
      <c r="NK57" s="139"/>
      <c r="NL57" s="139"/>
      <c r="NM57" s="139"/>
      <c r="NN57" s="139"/>
      <c r="NO57" s="139"/>
      <c r="NP57" s="139"/>
      <c r="NQ57" s="139"/>
      <c r="NR57" s="139"/>
      <c r="NS57" s="139"/>
      <c r="NT57" s="139"/>
      <c r="NU57" s="139"/>
      <c r="NV57" s="139"/>
      <c r="NW57" s="139"/>
      <c r="NX57" s="140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38"/>
      <c r="NK58" s="139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9"/>
      <c r="NW58" s="139"/>
      <c r="NX58" s="140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38"/>
      <c r="NK59" s="139"/>
      <c r="NL59" s="139"/>
      <c r="NM59" s="139"/>
      <c r="NN59" s="139"/>
      <c r="NO59" s="139"/>
      <c r="NP59" s="139"/>
      <c r="NQ59" s="139"/>
      <c r="NR59" s="139"/>
      <c r="NS59" s="139"/>
      <c r="NT59" s="139"/>
      <c r="NU59" s="139"/>
      <c r="NV59" s="139"/>
      <c r="NW59" s="139"/>
      <c r="NX59" s="140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38"/>
      <c r="NK60" s="139"/>
      <c r="NL60" s="139"/>
      <c r="NM60" s="139"/>
      <c r="NN60" s="139"/>
      <c r="NO60" s="139"/>
      <c r="NP60" s="139"/>
      <c r="NQ60" s="139"/>
      <c r="NR60" s="139"/>
      <c r="NS60" s="139"/>
      <c r="NT60" s="139"/>
      <c r="NU60" s="139"/>
      <c r="NV60" s="139"/>
      <c r="NW60" s="139"/>
      <c r="NX60" s="140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38"/>
      <c r="NK61" s="139"/>
      <c r="NL61" s="139"/>
      <c r="NM61" s="139"/>
      <c r="NN61" s="139"/>
      <c r="NO61" s="139"/>
      <c r="NP61" s="139"/>
      <c r="NQ61" s="139"/>
      <c r="NR61" s="139"/>
      <c r="NS61" s="139"/>
      <c r="NT61" s="139"/>
      <c r="NU61" s="139"/>
      <c r="NV61" s="139"/>
      <c r="NW61" s="139"/>
      <c r="NX61" s="140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38"/>
      <c r="NK62" s="139"/>
      <c r="NL62" s="139"/>
      <c r="NM62" s="139"/>
      <c r="NN62" s="139"/>
      <c r="NO62" s="139"/>
      <c r="NP62" s="139"/>
      <c r="NQ62" s="139"/>
      <c r="NR62" s="139"/>
      <c r="NS62" s="139"/>
      <c r="NT62" s="139"/>
      <c r="NU62" s="139"/>
      <c r="NV62" s="139"/>
      <c r="NW62" s="139"/>
      <c r="NX62" s="140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38"/>
      <c r="NK63" s="139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9"/>
      <c r="NW63" s="139"/>
      <c r="NX63" s="140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8"/>
      <c r="NK64" s="139"/>
      <c r="NL64" s="139"/>
      <c r="NM64" s="139"/>
      <c r="NN64" s="139"/>
      <c r="NO64" s="139"/>
      <c r="NP64" s="139"/>
      <c r="NQ64" s="139"/>
      <c r="NR64" s="139"/>
      <c r="NS64" s="139"/>
      <c r="NT64" s="139"/>
      <c r="NU64" s="139"/>
      <c r="NV64" s="139"/>
      <c r="NW64" s="139"/>
      <c r="NX64" s="140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8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40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38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40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1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3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182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 t="str">
        <f>データ!DR7</f>
        <v>-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 t="str">
        <f>データ!DS7</f>
        <v>-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 t="str">
        <f>データ!DT7</f>
        <v>-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8.1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15.6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 t="str">
        <f>データ!EC7</f>
        <v>-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 t="str">
        <f>データ!ED7</f>
        <v>-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 t="str">
        <f>データ!EE7</f>
        <v>-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18.600000000000001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34.4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 t="str">
        <f>データ!EN7</f>
        <v>-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 t="str">
        <f>データ!EO7</f>
        <v>-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 t="str">
        <f>データ!EP7</f>
        <v>-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90275367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90800633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 t="str">
        <f>データ!DW7</f>
        <v>-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 t="str">
        <f>データ!DX7</f>
        <v>-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 t="str">
        <f>データ!DY7</f>
        <v>-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54.2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55.4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 t="str">
        <f>データ!EH7</f>
        <v>-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 t="str">
        <f>データ!EI7</f>
        <v>-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 t="str">
        <f>データ!EJ7</f>
        <v>-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70.2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72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 t="str">
        <f>データ!ES7</f>
        <v>-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 t="str">
        <f>データ!ET7</f>
        <v>-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 t="str">
        <f>データ!EU7</f>
        <v>-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45346697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44774257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92</v>
      </c>
      <c r="L89" s="45" t="s">
        <v>93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G55CQlMJbZADZ03FPATjhDfKxyAhmzbsoXYipU73CJ5J8X/vaRzUiTcxjF6uHBv3bWx3aQr6fQttXOX48ZGEEQ==" saltValue="uVkF42d3Bdbt+/g+YcHe9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106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107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108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109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110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111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112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113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114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115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116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152</v>
      </c>
      <c r="AU5" s="62" t="s">
        <v>153</v>
      </c>
      <c r="AV5" s="62" t="s">
        <v>143</v>
      </c>
      <c r="AW5" s="62" t="s">
        <v>144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140</v>
      </c>
      <c r="BE5" s="62" t="s">
        <v>154</v>
      </c>
      <c r="BF5" s="62" t="s">
        <v>142</v>
      </c>
      <c r="BG5" s="62" t="s">
        <v>155</v>
      </c>
      <c r="BH5" s="62" t="s">
        <v>144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140</v>
      </c>
      <c r="BP5" s="62" t="s">
        <v>141</v>
      </c>
      <c r="BQ5" s="62" t="s">
        <v>142</v>
      </c>
      <c r="BR5" s="62" t="s">
        <v>143</v>
      </c>
      <c r="BS5" s="62" t="s">
        <v>144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140</v>
      </c>
      <c r="CA5" s="62" t="s">
        <v>156</v>
      </c>
      <c r="CB5" s="62" t="s">
        <v>142</v>
      </c>
      <c r="CC5" s="62" t="s">
        <v>143</v>
      </c>
      <c r="CD5" s="62" t="s">
        <v>144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140</v>
      </c>
      <c r="CL5" s="62" t="s">
        <v>141</v>
      </c>
      <c r="CM5" s="62" t="s">
        <v>142</v>
      </c>
      <c r="CN5" s="62" t="s">
        <v>143</v>
      </c>
      <c r="CO5" s="62" t="s">
        <v>144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140</v>
      </c>
      <c r="CW5" s="62" t="s">
        <v>141</v>
      </c>
      <c r="CX5" s="62" t="s">
        <v>142</v>
      </c>
      <c r="CY5" s="62" t="s">
        <v>155</v>
      </c>
      <c r="CZ5" s="62" t="s">
        <v>157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140</v>
      </c>
      <c r="DH5" s="62" t="s">
        <v>141</v>
      </c>
      <c r="DI5" s="62" t="s">
        <v>142</v>
      </c>
      <c r="DJ5" s="62" t="s">
        <v>158</v>
      </c>
      <c r="DK5" s="62" t="s">
        <v>144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140</v>
      </c>
      <c r="DS5" s="62" t="s">
        <v>141</v>
      </c>
      <c r="DT5" s="62" t="s">
        <v>142</v>
      </c>
      <c r="DU5" s="62" t="s">
        <v>143</v>
      </c>
      <c r="DV5" s="62" t="s">
        <v>144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159</v>
      </c>
      <c r="ED5" s="62" t="s">
        <v>152</v>
      </c>
      <c r="EE5" s="62" t="s">
        <v>142</v>
      </c>
      <c r="EF5" s="62" t="s">
        <v>143</v>
      </c>
      <c r="EG5" s="62" t="s">
        <v>144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160</v>
      </c>
      <c r="EN5" s="62" t="s">
        <v>161</v>
      </c>
      <c r="EO5" s="62" t="s">
        <v>152</v>
      </c>
      <c r="EP5" s="62" t="s">
        <v>162</v>
      </c>
      <c r="EQ5" s="62" t="s">
        <v>143</v>
      </c>
      <c r="ER5" s="62" t="s">
        <v>144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 x14ac:dyDescent="0.15">
      <c r="A6" s="48" t="s">
        <v>163</v>
      </c>
      <c r="B6" s="63">
        <f>B8</f>
        <v>2019</v>
      </c>
      <c r="C6" s="63">
        <f t="shared" ref="C6:M6" si="2">C8</f>
        <v>70009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10</v>
      </c>
      <c r="H6" s="161" t="str">
        <f>IF(H8&lt;&gt;I8,H8,"")&amp;IF(I8&lt;&gt;J8,I8,"")&amp;"　"&amp;J8</f>
        <v>福島県　ふたば医療センター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4</v>
      </c>
      <c r="R6" s="63" t="str">
        <f t="shared" si="3"/>
        <v>-</v>
      </c>
      <c r="S6" s="63" t="str">
        <f t="shared" si="3"/>
        <v>-</v>
      </c>
      <c r="T6" s="63" t="str">
        <f t="shared" si="3"/>
        <v>-</v>
      </c>
      <c r="U6" s="64">
        <f>U8</f>
        <v>1881981</v>
      </c>
      <c r="V6" s="64">
        <f>V8</f>
        <v>3860</v>
      </c>
      <c r="W6" s="63" t="str">
        <f>W8</f>
        <v>非該当</v>
      </c>
      <c r="X6" s="63" t="str">
        <f t="shared" si="3"/>
        <v>１０：１</v>
      </c>
      <c r="Y6" s="64">
        <f t="shared" si="3"/>
        <v>30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30</v>
      </c>
      <c r="AE6" s="64">
        <f t="shared" si="3"/>
        <v>30</v>
      </c>
      <c r="AF6" s="64" t="str">
        <f t="shared" si="3"/>
        <v>-</v>
      </c>
      <c r="AG6" s="64">
        <f t="shared" si="3"/>
        <v>30</v>
      </c>
      <c r="AH6" s="65" t="e">
        <f>IF(AH8="-",NA(),AH8)</f>
        <v>#N/A</v>
      </c>
      <c r="AI6" s="65" t="e">
        <f t="shared" ref="AI6:AQ6" si="4">IF(AI8="-",NA(),AI8)</f>
        <v>#N/A</v>
      </c>
      <c r="AJ6" s="65" t="e">
        <f t="shared" si="4"/>
        <v>#N/A</v>
      </c>
      <c r="AK6" s="65">
        <f t="shared" si="4"/>
        <v>102.9</v>
      </c>
      <c r="AL6" s="65">
        <f t="shared" si="4"/>
        <v>116</v>
      </c>
      <c r="AM6" s="65" t="e">
        <f t="shared" si="4"/>
        <v>#N/A</v>
      </c>
      <c r="AN6" s="65" t="e">
        <f t="shared" si="4"/>
        <v>#N/A</v>
      </c>
      <c r="AO6" s="65" t="e">
        <f t="shared" si="4"/>
        <v>#N/A</v>
      </c>
      <c r="AP6" s="65">
        <f t="shared" si="4"/>
        <v>96.1</v>
      </c>
      <c r="AQ6" s="65">
        <f t="shared" si="4"/>
        <v>96.7</v>
      </c>
      <c r="AR6" s="65" t="str">
        <f>IF(AR8="-","【-】","【"&amp;SUBSTITUTE(TEXT(AR8,"#,##0.0"),"-","△")&amp;"】")</f>
        <v>【98.2】</v>
      </c>
      <c r="AS6" s="65" t="e">
        <f>IF(AS8="-",NA(),AS8)</f>
        <v>#N/A</v>
      </c>
      <c r="AT6" s="65" t="e">
        <f t="shared" ref="AT6:BB6" si="5">IF(AT8="-",NA(),AT8)</f>
        <v>#N/A</v>
      </c>
      <c r="AU6" s="65" t="e">
        <f t="shared" si="5"/>
        <v>#N/A</v>
      </c>
      <c r="AV6" s="65">
        <f t="shared" si="5"/>
        <v>14.7</v>
      </c>
      <c r="AW6" s="65">
        <f t="shared" si="5"/>
        <v>16.8</v>
      </c>
      <c r="AX6" s="65" t="e">
        <f t="shared" si="5"/>
        <v>#N/A</v>
      </c>
      <c r="AY6" s="65" t="e">
        <f t="shared" si="5"/>
        <v>#N/A</v>
      </c>
      <c r="AZ6" s="65" t="e">
        <f t="shared" si="5"/>
        <v>#N/A</v>
      </c>
      <c r="BA6" s="65">
        <f t="shared" si="5"/>
        <v>66.8</v>
      </c>
      <c r="BB6" s="65">
        <f t="shared" si="5"/>
        <v>67.8</v>
      </c>
      <c r="BC6" s="65" t="str">
        <f>IF(BC8="-","【-】","【"&amp;SUBSTITUTE(TEXT(BC8,"#,##0.0"),"-","△")&amp;"】")</f>
        <v>【89.5】</v>
      </c>
      <c r="BD6" s="65" t="e">
        <f>IF(BD8="-",NA(),BD8)</f>
        <v>#N/A</v>
      </c>
      <c r="BE6" s="65" t="e">
        <f t="shared" ref="BE6:BM6" si="6">IF(BE8="-",NA(),BE8)</f>
        <v>#N/A</v>
      </c>
      <c r="BF6" s="65" t="e">
        <f t="shared" si="6"/>
        <v>#N/A</v>
      </c>
      <c r="BG6" s="65">
        <f t="shared" si="6"/>
        <v>0</v>
      </c>
      <c r="BH6" s="65">
        <f t="shared" si="6"/>
        <v>0</v>
      </c>
      <c r="BI6" s="65" t="e">
        <f t="shared" si="6"/>
        <v>#N/A</v>
      </c>
      <c r="BJ6" s="65" t="e">
        <f t="shared" si="6"/>
        <v>#N/A</v>
      </c>
      <c r="BK6" s="65" t="e">
        <f t="shared" si="6"/>
        <v>#N/A</v>
      </c>
      <c r="BL6" s="65">
        <f t="shared" si="6"/>
        <v>118.7</v>
      </c>
      <c r="BM6" s="65">
        <f t="shared" si="6"/>
        <v>121.7</v>
      </c>
      <c r="BN6" s="65" t="str">
        <f>IF(BN8="-","【-】","【"&amp;SUBSTITUTE(TEXT(BN8,"#,##0.0"),"-","△")&amp;"】")</f>
        <v>【59.6】</v>
      </c>
      <c r="BO6" s="65" t="e">
        <f>IF(BO8="-",NA(),BO8)</f>
        <v>#N/A</v>
      </c>
      <c r="BP6" s="65" t="e">
        <f t="shared" ref="BP6:BX6" si="7">IF(BP8="-",NA(),BP8)</f>
        <v>#N/A</v>
      </c>
      <c r="BQ6" s="65" t="e">
        <f t="shared" si="7"/>
        <v>#N/A</v>
      </c>
      <c r="BR6" s="65">
        <f t="shared" si="7"/>
        <v>13</v>
      </c>
      <c r="BS6" s="65">
        <f t="shared" si="7"/>
        <v>14.3</v>
      </c>
      <c r="BT6" s="65" t="e">
        <f t="shared" si="7"/>
        <v>#N/A</v>
      </c>
      <c r="BU6" s="65" t="e">
        <f t="shared" si="7"/>
        <v>#N/A</v>
      </c>
      <c r="BV6" s="65" t="e">
        <f t="shared" si="7"/>
        <v>#N/A</v>
      </c>
      <c r="BW6" s="65">
        <f t="shared" si="7"/>
        <v>59.4</v>
      </c>
      <c r="BX6" s="65">
        <f t="shared" si="7"/>
        <v>61.4</v>
      </c>
      <c r="BY6" s="65" t="str">
        <f>IF(BY8="-","【-】","【"&amp;SUBSTITUTE(TEXT(BY8,"#,##0.0"),"-","△")&amp;"】")</f>
        <v>【74.7】</v>
      </c>
      <c r="BZ6" s="66" t="e">
        <f>IF(BZ8="-",NA(),BZ8)</f>
        <v>#N/A</v>
      </c>
      <c r="CA6" s="66" t="e">
        <f t="shared" ref="CA6:CI6" si="8">IF(CA8="-",NA(),CA8)</f>
        <v>#N/A</v>
      </c>
      <c r="CB6" s="66" t="e">
        <f t="shared" si="8"/>
        <v>#N/A</v>
      </c>
      <c r="CC6" s="66">
        <f t="shared" si="8"/>
        <v>22320</v>
      </c>
      <c r="CD6" s="66">
        <f t="shared" si="8"/>
        <v>32155</v>
      </c>
      <c r="CE6" s="66" t="e">
        <f t="shared" si="8"/>
        <v>#N/A</v>
      </c>
      <c r="CF6" s="66" t="e">
        <f t="shared" si="8"/>
        <v>#N/A</v>
      </c>
      <c r="CG6" s="66" t="e">
        <f t="shared" si="8"/>
        <v>#N/A</v>
      </c>
      <c r="CH6" s="66">
        <f t="shared" si="8"/>
        <v>26485</v>
      </c>
      <c r="CI6" s="66">
        <f t="shared" si="8"/>
        <v>27761</v>
      </c>
      <c r="CJ6" s="65" t="str">
        <f>IF(CJ8="-","【-】","【"&amp;SUBSTITUTE(TEXT(CJ8,"#,##0"),"-","△")&amp;"】")</f>
        <v>【53,621】</v>
      </c>
      <c r="CK6" s="66" t="e">
        <f>IF(CK8="-",NA(),CK8)</f>
        <v>#N/A</v>
      </c>
      <c r="CL6" s="66" t="e">
        <f t="shared" ref="CL6:CT6" si="9">IF(CL8="-",NA(),CL8)</f>
        <v>#N/A</v>
      </c>
      <c r="CM6" s="66" t="e">
        <f t="shared" si="9"/>
        <v>#N/A</v>
      </c>
      <c r="CN6" s="66">
        <f t="shared" si="9"/>
        <v>11217</v>
      </c>
      <c r="CO6" s="66">
        <f t="shared" si="9"/>
        <v>12429</v>
      </c>
      <c r="CP6" s="66" t="e">
        <f t="shared" si="9"/>
        <v>#N/A</v>
      </c>
      <c r="CQ6" s="66" t="e">
        <f t="shared" si="9"/>
        <v>#N/A</v>
      </c>
      <c r="CR6" s="66" t="e">
        <f t="shared" si="9"/>
        <v>#N/A</v>
      </c>
      <c r="CS6" s="66">
        <f t="shared" si="9"/>
        <v>8109</v>
      </c>
      <c r="CT6" s="66">
        <f t="shared" si="9"/>
        <v>8307</v>
      </c>
      <c r="CU6" s="65" t="str">
        <f>IF(CU8="-","【-】","【"&amp;SUBSTITUTE(TEXT(CU8,"#,##0"),"-","△")&amp;"】")</f>
        <v>【15,586】</v>
      </c>
      <c r="CV6" s="65" t="e">
        <f>IF(CV8="-",NA(),CV8)</f>
        <v>#N/A</v>
      </c>
      <c r="CW6" s="65" t="e">
        <f t="shared" ref="CW6:DE6" si="10">IF(CW8="-",NA(),CW8)</f>
        <v>#N/A</v>
      </c>
      <c r="CX6" s="65" t="e">
        <f t="shared" si="10"/>
        <v>#N/A</v>
      </c>
      <c r="CY6" s="65">
        <f t="shared" si="10"/>
        <v>227.8</v>
      </c>
      <c r="CZ6" s="65">
        <f t="shared" si="10"/>
        <v>178</v>
      </c>
      <c r="DA6" s="65" t="e">
        <f t="shared" si="10"/>
        <v>#N/A</v>
      </c>
      <c r="DB6" s="65" t="e">
        <f t="shared" si="10"/>
        <v>#N/A</v>
      </c>
      <c r="DC6" s="65" t="e">
        <f t="shared" si="10"/>
        <v>#N/A</v>
      </c>
      <c r="DD6" s="65">
        <f t="shared" si="10"/>
        <v>81.599999999999994</v>
      </c>
      <c r="DE6" s="65">
        <f t="shared" si="10"/>
        <v>80.099999999999994</v>
      </c>
      <c r="DF6" s="65" t="str">
        <f>IF(DF8="-","【-】","【"&amp;SUBSTITUTE(TEXT(DF8,"#,##0.0"),"-","△")&amp;"】")</f>
        <v>【54.6】</v>
      </c>
      <c r="DG6" s="65" t="e">
        <f>IF(DG8="-",NA(),DG8)</f>
        <v>#N/A</v>
      </c>
      <c r="DH6" s="65" t="e">
        <f t="shared" ref="DH6:DP6" si="11">IF(DH8="-",NA(),DH8)</f>
        <v>#N/A</v>
      </c>
      <c r="DI6" s="65" t="e">
        <f t="shared" si="11"/>
        <v>#N/A</v>
      </c>
      <c r="DJ6" s="65">
        <f t="shared" si="11"/>
        <v>39.4</v>
      </c>
      <c r="DK6" s="65">
        <f t="shared" si="11"/>
        <v>42.4</v>
      </c>
      <c r="DL6" s="65" t="e">
        <f t="shared" si="11"/>
        <v>#N/A</v>
      </c>
      <c r="DM6" s="65" t="e">
        <f t="shared" si="11"/>
        <v>#N/A</v>
      </c>
      <c r="DN6" s="65" t="e">
        <f t="shared" si="11"/>
        <v>#N/A</v>
      </c>
      <c r="DO6" s="65">
        <f t="shared" si="11"/>
        <v>16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 t="e">
        <f>IF(DR8="-",NA(),DR8)</f>
        <v>#N/A</v>
      </c>
      <c r="DS6" s="65" t="e">
        <f t="shared" ref="DS6:EA6" si="12">IF(DS8="-",NA(),DS8)</f>
        <v>#N/A</v>
      </c>
      <c r="DT6" s="65" t="e">
        <f t="shared" si="12"/>
        <v>#N/A</v>
      </c>
      <c r="DU6" s="65">
        <f t="shared" si="12"/>
        <v>8.1</v>
      </c>
      <c r="DV6" s="65">
        <f t="shared" si="12"/>
        <v>15.6</v>
      </c>
      <c r="DW6" s="65" t="e">
        <f t="shared" si="12"/>
        <v>#N/A</v>
      </c>
      <c r="DX6" s="65" t="e">
        <f t="shared" si="12"/>
        <v>#N/A</v>
      </c>
      <c r="DY6" s="65" t="e">
        <f t="shared" si="12"/>
        <v>#N/A</v>
      </c>
      <c r="DZ6" s="65">
        <f t="shared" si="12"/>
        <v>54.2</v>
      </c>
      <c r="EA6" s="65">
        <f t="shared" si="12"/>
        <v>55.4</v>
      </c>
      <c r="EB6" s="65" t="str">
        <f>IF(EB8="-","【-】","【"&amp;SUBSTITUTE(TEXT(EB8,"#,##0.0"),"-","△")&amp;"】")</f>
        <v>【53.5】</v>
      </c>
      <c r="EC6" s="65" t="e">
        <f>IF(EC8="-",NA(),EC8)</f>
        <v>#N/A</v>
      </c>
      <c r="ED6" s="65" t="e">
        <f t="shared" ref="ED6:EL6" si="13">IF(ED8="-",NA(),ED8)</f>
        <v>#N/A</v>
      </c>
      <c r="EE6" s="65" t="e">
        <f t="shared" si="13"/>
        <v>#N/A</v>
      </c>
      <c r="EF6" s="65">
        <f t="shared" si="13"/>
        <v>18.600000000000001</v>
      </c>
      <c r="EG6" s="65">
        <f t="shared" si="13"/>
        <v>34.4</v>
      </c>
      <c r="EH6" s="65" t="e">
        <f t="shared" si="13"/>
        <v>#N/A</v>
      </c>
      <c r="EI6" s="65" t="e">
        <f t="shared" si="13"/>
        <v>#N/A</v>
      </c>
      <c r="EJ6" s="65" t="e">
        <f t="shared" si="13"/>
        <v>#N/A</v>
      </c>
      <c r="EK6" s="65">
        <f t="shared" si="13"/>
        <v>70.2</v>
      </c>
      <c r="EL6" s="65">
        <f t="shared" si="13"/>
        <v>72</v>
      </c>
      <c r="EM6" s="65" t="str">
        <f>IF(EM8="-","【-】","【"&amp;SUBSTITUTE(TEXT(EM8,"#,##0.0"),"-","△")&amp;"】")</f>
        <v>【70.0】</v>
      </c>
      <c r="EN6" s="66" t="e">
        <f>IF(EN8="-",NA(),EN8)</f>
        <v>#N/A</v>
      </c>
      <c r="EO6" s="66" t="e">
        <f t="shared" ref="EO6:EW6" si="14">IF(EO8="-",NA(),EO8)</f>
        <v>#N/A</v>
      </c>
      <c r="EP6" s="66" t="e">
        <f t="shared" si="14"/>
        <v>#N/A</v>
      </c>
      <c r="EQ6" s="66">
        <f t="shared" si="14"/>
        <v>90275367</v>
      </c>
      <c r="ER6" s="66">
        <f t="shared" si="14"/>
        <v>90800633</v>
      </c>
      <c r="ES6" s="66" t="e">
        <f t="shared" si="14"/>
        <v>#N/A</v>
      </c>
      <c r="ET6" s="66" t="e">
        <f t="shared" si="14"/>
        <v>#N/A</v>
      </c>
      <c r="EU6" s="66" t="e">
        <f t="shared" si="14"/>
        <v>#N/A</v>
      </c>
      <c r="EV6" s="66">
        <f t="shared" si="14"/>
        <v>45346697</v>
      </c>
      <c r="EW6" s="66">
        <f t="shared" si="14"/>
        <v>44774257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164</v>
      </c>
      <c r="B7" s="63">
        <f t="shared" ref="B7:AG7" si="15">B8</f>
        <v>2019</v>
      </c>
      <c r="C7" s="63">
        <f t="shared" si="15"/>
        <v>70009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10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50床未満</v>
      </c>
      <c r="O7" s="63" t="str">
        <f>O8</f>
        <v>自治体職員</v>
      </c>
      <c r="P7" s="63" t="str">
        <f>P8</f>
        <v>直営</v>
      </c>
      <c r="Q7" s="64">
        <f t="shared" si="15"/>
        <v>4</v>
      </c>
      <c r="R7" s="63" t="str">
        <f t="shared" si="15"/>
        <v>-</v>
      </c>
      <c r="S7" s="63" t="str">
        <f t="shared" si="15"/>
        <v>-</v>
      </c>
      <c r="T7" s="63" t="str">
        <f t="shared" si="15"/>
        <v>-</v>
      </c>
      <c r="U7" s="64">
        <f>U8</f>
        <v>1881981</v>
      </c>
      <c r="V7" s="64">
        <f>V8</f>
        <v>3860</v>
      </c>
      <c r="W7" s="63" t="str">
        <f>W8</f>
        <v>非該当</v>
      </c>
      <c r="X7" s="63" t="str">
        <f t="shared" si="15"/>
        <v>１０：１</v>
      </c>
      <c r="Y7" s="64">
        <f t="shared" si="15"/>
        <v>30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30</v>
      </c>
      <c r="AE7" s="64">
        <f t="shared" si="15"/>
        <v>30</v>
      </c>
      <c r="AF7" s="64" t="str">
        <f t="shared" si="15"/>
        <v>-</v>
      </c>
      <c r="AG7" s="64">
        <f t="shared" si="15"/>
        <v>30</v>
      </c>
      <c r="AH7" s="65" t="str">
        <f>AH8</f>
        <v>-</v>
      </c>
      <c r="AI7" s="65" t="str">
        <f t="shared" ref="AI7:AQ7" si="16">AI8</f>
        <v>-</v>
      </c>
      <c r="AJ7" s="65" t="str">
        <f t="shared" si="16"/>
        <v>-</v>
      </c>
      <c r="AK7" s="65">
        <f t="shared" si="16"/>
        <v>102.9</v>
      </c>
      <c r="AL7" s="65">
        <f t="shared" si="16"/>
        <v>116</v>
      </c>
      <c r="AM7" s="65" t="str">
        <f t="shared" si="16"/>
        <v>-</v>
      </c>
      <c r="AN7" s="65" t="str">
        <f t="shared" si="16"/>
        <v>-</v>
      </c>
      <c r="AO7" s="65" t="str">
        <f t="shared" si="16"/>
        <v>-</v>
      </c>
      <c r="AP7" s="65">
        <f t="shared" si="16"/>
        <v>96.1</v>
      </c>
      <c r="AQ7" s="65">
        <f t="shared" si="16"/>
        <v>96.7</v>
      </c>
      <c r="AR7" s="65"/>
      <c r="AS7" s="65" t="str">
        <f>AS8</f>
        <v>-</v>
      </c>
      <c r="AT7" s="65" t="str">
        <f t="shared" ref="AT7:BB7" si="17">AT8</f>
        <v>-</v>
      </c>
      <c r="AU7" s="65" t="str">
        <f t="shared" si="17"/>
        <v>-</v>
      </c>
      <c r="AV7" s="65">
        <f t="shared" si="17"/>
        <v>14.7</v>
      </c>
      <c r="AW7" s="65">
        <f t="shared" si="17"/>
        <v>16.8</v>
      </c>
      <c r="AX7" s="65" t="str">
        <f t="shared" si="17"/>
        <v>-</v>
      </c>
      <c r="AY7" s="65" t="str">
        <f t="shared" si="17"/>
        <v>-</v>
      </c>
      <c r="AZ7" s="65" t="str">
        <f t="shared" si="17"/>
        <v>-</v>
      </c>
      <c r="BA7" s="65">
        <f t="shared" si="17"/>
        <v>66.8</v>
      </c>
      <c r="BB7" s="65">
        <f t="shared" si="17"/>
        <v>67.8</v>
      </c>
      <c r="BC7" s="65"/>
      <c r="BD7" s="65" t="str">
        <f>BD8</f>
        <v>-</v>
      </c>
      <c r="BE7" s="65" t="str">
        <f t="shared" ref="BE7:BM7" si="18">BE8</f>
        <v>-</v>
      </c>
      <c r="BF7" s="65" t="str">
        <f t="shared" si="18"/>
        <v>-</v>
      </c>
      <c r="BG7" s="65">
        <f t="shared" si="18"/>
        <v>0</v>
      </c>
      <c r="BH7" s="65">
        <f t="shared" si="18"/>
        <v>0</v>
      </c>
      <c r="BI7" s="65" t="str">
        <f t="shared" si="18"/>
        <v>-</v>
      </c>
      <c r="BJ7" s="65" t="str">
        <f t="shared" si="18"/>
        <v>-</v>
      </c>
      <c r="BK7" s="65" t="str">
        <f t="shared" si="18"/>
        <v>-</v>
      </c>
      <c r="BL7" s="65">
        <f t="shared" si="18"/>
        <v>118.7</v>
      </c>
      <c r="BM7" s="65">
        <f t="shared" si="18"/>
        <v>121.7</v>
      </c>
      <c r="BN7" s="65"/>
      <c r="BO7" s="65" t="str">
        <f>BO8</f>
        <v>-</v>
      </c>
      <c r="BP7" s="65" t="str">
        <f t="shared" ref="BP7:BX7" si="19">BP8</f>
        <v>-</v>
      </c>
      <c r="BQ7" s="65" t="str">
        <f t="shared" si="19"/>
        <v>-</v>
      </c>
      <c r="BR7" s="65">
        <f t="shared" si="19"/>
        <v>13</v>
      </c>
      <c r="BS7" s="65">
        <f t="shared" si="19"/>
        <v>14.3</v>
      </c>
      <c r="BT7" s="65" t="str">
        <f t="shared" si="19"/>
        <v>-</v>
      </c>
      <c r="BU7" s="65" t="str">
        <f t="shared" si="19"/>
        <v>-</v>
      </c>
      <c r="BV7" s="65" t="str">
        <f t="shared" si="19"/>
        <v>-</v>
      </c>
      <c r="BW7" s="65">
        <f t="shared" si="19"/>
        <v>59.4</v>
      </c>
      <c r="BX7" s="65">
        <f t="shared" si="19"/>
        <v>61.4</v>
      </c>
      <c r="BY7" s="65"/>
      <c r="BZ7" s="66" t="str">
        <f>BZ8</f>
        <v>-</v>
      </c>
      <c r="CA7" s="66" t="str">
        <f t="shared" ref="CA7:CI7" si="20">CA8</f>
        <v>-</v>
      </c>
      <c r="CB7" s="66" t="str">
        <f t="shared" si="20"/>
        <v>-</v>
      </c>
      <c r="CC7" s="66">
        <f t="shared" si="20"/>
        <v>22320</v>
      </c>
      <c r="CD7" s="66">
        <f t="shared" si="20"/>
        <v>32155</v>
      </c>
      <c r="CE7" s="66" t="str">
        <f t="shared" si="20"/>
        <v>-</v>
      </c>
      <c r="CF7" s="66" t="str">
        <f t="shared" si="20"/>
        <v>-</v>
      </c>
      <c r="CG7" s="66" t="str">
        <f t="shared" si="20"/>
        <v>-</v>
      </c>
      <c r="CH7" s="66">
        <f t="shared" si="20"/>
        <v>26485</v>
      </c>
      <c r="CI7" s="66">
        <f t="shared" si="20"/>
        <v>27761</v>
      </c>
      <c r="CJ7" s="65"/>
      <c r="CK7" s="66" t="str">
        <f>CK8</f>
        <v>-</v>
      </c>
      <c r="CL7" s="66" t="str">
        <f t="shared" ref="CL7:CT7" si="21">CL8</f>
        <v>-</v>
      </c>
      <c r="CM7" s="66" t="str">
        <f t="shared" si="21"/>
        <v>-</v>
      </c>
      <c r="CN7" s="66">
        <f t="shared" si="21"/>
        <v>11217</v>
      </c>
      <c r="CO7" s="66">
        <f t="shared" si="21"/>
        <v>12429</v>
      </c>
      <c r="CP7" s="66" t="str">
        <f t="shared" si="21"/>
        <v>-</v>
      </c>
      <c r="CQ7" s="66" t="str">
        <f t="shared" si="21"/>
        <v>-</v>
      </c>
      <c r="CR7" s="66" t="str">
        <f t="shared" si="21"/>
        <v>-</v>
      </c>
      <c r="CS7" s="66">
        <f t="shared" si="21"/>
        <v>8109</v>
      </c>
      <c r="CT7" s="66">
        <f t="shared" si="21"/>
        <v>8307</v>
      </c>
      <c r="CU7" s="65"/>
      <c r="CV7" s="65" t="str">
        <f>CV8</f>
        <v>-</v>
      </c>
      <c r="CW7" s="65" t="str">
        <f t="shared" ref="CW7:DE7" si="22">CW8</f>
        <v>-</v>
      </c>
      <c r="CX7" s="65" t="str">
        <f t="shared" si="22"/>
        <v>-</v>
      </c>
      <c r="CY7" s="65">
        <f t="shared" si="22"/>
        <v>227.8</v>
      </c>
      <c r="CZ7" s="65">
        <f t="shared" si="22"/>
        <v>178</v>
      </c>
      <c r="DA7" s="65" t="str">
        <f t="shared" si="22"/>
        <v>-</v>
      </c>
      <c r="DB7" s="65" t="str">
        <f t="shared" si="22"/>
        <v>-</v>
      </c>
      <c r="DC7" s="65" t="str">
        <f t="shared" si="22"/>
        <v>-</v>
      </c>
      <c r="DD7" s="65">
        <f t="shared" si="22"/>
        <v>81.599999999999994</v>
      </c>
      <c r="DE7" s="65">
        <f t="shared" si="22"/>
        <v>80.099999999999994</v>
      </c>
      <c r="DF7" s="65"/>
      <c r="DG7" s="65" t="str">
        <f>DG8</f>
        <v>-</v>
      </c>
      <c r="DH7" s="65" t="str">
        <f t="shared" ref="DH7:DP7" si="23">DH8</f>
        <v>-</v>
      </c>
      <c r="DI7" s="65" t="str">
        <f t="shared" si="23"/>
        <v>-</v>
      </c>
      <c r="DJ7" s="65">
        <f t="shared" si="23"/>
        <v>39.4</v>
      </c>
      <c r="DK7" s="65">
        <f t="shared" si="23"/>
        <v>42.4</v>
      </c>
      <c r="DL7" s="65" t="str">
        <f t="shared" si="23"/>
        <v>-</v>
      </c>
      <c r="DM7" s="65" t="str">
        <f t="shared" si="23"/>
        <v>-</v>
      </c>
      <c r="DN7" s="65" t="str">
        <f t="shared" si="23"/>
        <v>-</v>
      </c>
      <c r="DO7" s="65">
        <f t="shared" si="23"/>
        <v>16</v>
      </c>
      <c r="DP7" s="65">
        <f t="shared" si="23"/>
        <v>16</v>
      </c>
      <c r="DQ7" s="65"/>
      <c r="DR7" s="65" t="str">
        <f>DR8</f>
        <v>-</v>
      </c>
      <c r="DS7" s="65" t="str">
        <f t="shared" ref="DS7:EA7" si="24">DS8</f>
        <v>-</v>
      </c>
      <c r="DT7" s="65" t="str">
        <f t="shared" si="24"/>
        <v>-</v>
      </c>
      <c r="DU7" s="65">
        <f t="shared" si="24"/>
        <v>8.1</v>
      </c>
      <c r="DV7" s="65">
        <f t="shared" si="24"/>
        <v>15.6</v>
      </c>
      <c r="DW7" s="65" t="str">
        <f t="shared" si="24"/>
        <v>-</v>
      </c>
      <c r="DX7" s="65" t="str">
        <f t="shared" si="24"/>
        <v>-</v>
      </c>
      <c r="DY7" s="65" t="str">
        <f t="shared" si="24"/>
        <v>-</v>
      </c>
      <c r="DZ7" s="65">
        <f t="shared" si="24"/>
        <v>54.2</v>
      </c>
      <c r="EA7" s="65">
        <f t="shared" si="24"/>
        <v>55.4</v>
      </c>
      <c r="EB7" s="65"/>
      <c r="EC7" s="65" t="str">
        <f>EC8</f>
        <v>-</v>
      </c>
      <c r="ED7" s="65" t="str">
        <f t="shared" ref="ED7:EL7" si="25">ED8</f>
        <v>-</v>
      </c>
      <c r="EE7" s="65" t="str">
        <f t="shared" si="25"/>
        <v>-</v>
      </c>
      <c r="EF7" s="65">
        <f t="shared" si="25"/>
        <v>18.600000000000001</v>
      </c>
      <c r="EG7" s="65">
        <f t="shared" si="25"/>
        <v>34.4</v>
      </c>
      <c r="EH7" s="65" t="str">
        <f t="shared" si="25"/>
        <v>-</v>
      </c>
      <c r="EI7" s="65" t="str">
        <f t="shared" si="25"/>
        <v>-</v>
      </c>
      <c r="EJ7" s="65" t="str">
        <f t="shared" si="25"/>
        <v>-</v>
      </c>
      <c r="EK7" s="65">
        <f t="shared" si="25"/>
        <v>70.2</v>
      </c>
      <c r="EL7" s="65">
        <f t="shared" si="25"/>
        <v>72</v>
      </c>
      <c r="EM7" s="65"/>
      <c r="EN7" s="66" t="str">
        <f>EN8</f>
        <v>-</v>
      </c>
      <c r="EO7" s="66" t="str">
        <f t="shared" ref="EO7:EW7" si="26">EO8</f>
        <v>-</v>
      </c>
      <c r="EP7" s="66" t="str">
        <f t="shared" si="26"/>
        <v>-</v>
      </c>
      <c r="EQ7" s="66">
        <f t="shared" si="26"/>
        <v>90275367</v>
      </c>
      <c r="ER7" s="66">
        <f t="shared" si="26"/>
        <v>90800633</v>
      </c>
      <c r="ES7" s="66" t="str">
        <f t="shared" si="26"/>
        <v>-</v>
      </c>
      <c r="ET7" s="66" t="str">
        <f t="shared" si="26"/>
        <v>-</v>
      </c>
      <c r="EU7" s="66" t="str">
        <f t="shared" si="26"/>
        <v>-</v>
      </c>
      <c r="EV7" s="66">
        <f t="shared" si="26"/>
        <v>45346697</v>
      </c>
      <c r="EW7" s="66">
        <f t="shared" si="26"/>
        <v>44774257</v>
      </c>
      <c r="EX7" s="66"/>
    </row>
    <row r="8" spans="1:154" s="67" customFormat="1" x14ac:dyDescent="0.15">
      <c r="A8" s="48"/>
      <c r="B8" s="68">
        <v>2019</v>
      </c>
      <c r="C8" s="68">
        <v>70009</v>
      </c>
      <c r="D8" s="68">
        <v>46</v>
      </c>
      <c r="E8" s="68">
        <v>6</v>
      </c>
      <c r="F8" s="68">
        <v>0</v>
      </c>
      <c r="G8" s="68">
        <v>10</v>
      </c>
      <c r="H8" s="68" t="s">
        <v>165</v>
      </c>
      <c r="I8" s="68" t="s">
        <v>165</v>
      </c>
      <c r="J8" s="68" t="s">
        <v>166</v>
      </c>
      <c r="K8" s="68" t="s">
        <v>167</v>
      </c>
      <c r="L8" s="68" t="s">
        <v>168</v>
      </c>
      <c r="M8" s="68" t="s">
        <v>169</v>
      </c>
      <c r="N8" s="68" t="s">
        <v>170</v>
      </c>
      <c r="O8" s="68" t="s">
        <v>171</v>
      </c>
      <c r="P8" s="68" t="s">
        <v>172</v>
      </c>
      <c r="Q8" s="69">
        <v>4</v>
      </c>
      <c r="R8" s="68" t="s">
        <v>38</v>
      </c>
      <c r="S8" s="68" t="s">
        <v>38</v>
      </c>
      <c r="T8" s="68" t="s">
        <v>38</v>
      </c>
      <c r="U8" s="69">
        <v>1881981</v>
      </c>
      <c r="V8" s="69">
        <v>3860</v>
      </c>
      <c r="W8" s="68" t="s">
        <v>173</v>
      </c>
      <c r="X8" s="70" t="s">
        <v>174</v>
      </c>
      <c r="Y8" s="69">
        <v>30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30</v>
      </c>
      <c r="AE8" s="69">
        <v>30</v>
      </c>
      <c r="AF8" s="69" t="s">
        <v>38</v>
      </c>
      <c r="AG8" s="69">
        <v>30</v>
      </c>
      <c r="AH8" s="71" t="s">
        <v>38</v>
      </c>
      <c r="AI8" s="71" t="s">
        <v>38</v>
      </c>
      <c r="AJ8" s="71" t="s">
        <v>38</v>
      </c>
      <c r="AK8" s="71">
        <v>102.9</v>
      </c>
      <c r="AL8" s="71">
        <v>116</v>
      </c>
      <c r="AM8" s="71" t="s">
        <v>38</v>
      </c>
      <c r="AN8" s="71" t="s">
        <v>38</v>
      </c>
      <c r="AO8" s="71" t="s">
        <v>38</v>
      </c>
      <c r="AP8" s="71">
        <v>96.1</v>
      </c>
      <c r="AQ8" s="71">
        <v>96.7</v>
      </c>
      <c r="AR8" s="71">
        <v>98.2</v>
      </c>
      <c r="AS8" s="71" t="s">
        <v>38</v>
      </c>
      <c r="AT8" s="71" t="s">
        <v>38</v>
      </c>
      <c r="AU8" s="71" t="s">
        <v>38</v>
      </c>
      <c r="AV8" s="71">
        <v>14.7</v>
      </c>
      <c r="AW8" s="71">
        <v>16.8</v>
      </c>
      <c r="AX8" s="71" t="s">
        <v>38</v>
      </c>
      <c r="AY8" s="71" t="s">
        <v>38</v>
      </c>
      <c r="AZ8" s="71" t="s">
        <v>38</v>
      </c>
      <c r="BA8" s="71">
        <v>66.8</v>
      </c>
      <c r="BB8" s="71">
        <v>67.8</v>
      </c>
      <c r="BC8" s="71">
        <v>89.5</v>
      </c>
      <c r="BD8" s="72" t="s">
        <v>38</v>
      </c>
      <c r="BE8" s="72" t="s">
        <v>38</v>
      </c>
      <c r="BF8" s="72" t="s">
        <v>38</v>
      </c>
      <c r="BG8" s="72">
        <v>0</v>
      </c>
      <c r="BH8" s="72">
        <v>0</v>
      </c>
      <c r="BI8" s="72" t="s">
        <v>38</v>
      </c>
      <c r="BJ8" s="72" t="s">
        <v>38</v>
      </c>
      <c r="BK8" s="72" t="s">
        <v>38</v>
      </c>
      <c r="BL8" s="72">
        <v>118.7</v>
      </c>
      <c r="BM8" s="72">
        <v>121.7</v>
      </c>
      <c r="BN8" s="72">
        <v>59.6</v>
      </c>
      <c r="BO8" s="71" t="s">
        <v>38</v>
      </c>
      <c r="BP8" s="71" t="s">
        <v>38</v>
      </c>
      <c r="BQ8" s="71" t="s">
        <v>38</v>
      </c>
      <c r="BR8" s="71">
        <v>13</v>
      </c>
      <c r="BS8" s="71">
        <v>14.3</v>
      </c>
      <c r="BT8" s="71" t="s">
        <v>38</v>
      </c>
      <c r="BU8" s="71" t="s">
        <v>38</v>
      </c>
      <c r="BV8" s="71" t="s">
        <v>38</v>
      </c>
      <c r="BW8" s="71">
        <v>59.4</v>
      </c>
      <c r="BX8" s="71">
        <v>61.4</v>
      </c>
      <c r="BY8" s="71">
        <v>74.7</v>
      </c>
      <c r="BZ8" s="72" t="s">
        <v>38</v>
      </c>
      <c r="CA8" s="72" t="s">
        <v>38</v>
      </c>
      <c r="CB8" s="72" t="s">
        <v>38</v>
      </c>
      <c r="CC8" s="72">
        <v>22320</v>
      </c>
      <c r="CD8" s="72">
        <v>32155</v>
      </c>
      <c r="CE8" s="72" t="s">
        <v>38</v>
      </c>
      <c r="CF8" s="72" t="s">
        <v>38</v>
      </c>
      <c r="CG8" s="72" t="s">
        <v>38</v>
      </c>
      <c r="CH8" s="72">
        <v>26485</v>
      </c>
      <c r="CI8" s="72">
        <v>27761</v>
      </c>
      <c r="CJ8" s="71">
        <v>53621</v>
      </c>
      <c r="CK8" s="72" t="s">
        <v>38</v>
      </c>
      <c r="CL8" s="72" t="s">
        <v>38</v>
      </c>
      <c r="CM8" s="72" t="s">
        <v>38</v>
      </c>
      <c r="CN8" s="72">
        <v>11217</v>
      </c>
      <c r="CO8" s="72">
        <v>12429</v>
      </c>
      <c r="CP8" s="72" t="s">
        <v>38</v>
      </c>
      <c r="CQ8" s="72" t="s">
        <v>38</v>
      </c>
      <c r="CR8" s="72" t="s">
        <v>38</v>
      </c>
      <c r="CS8" s="72">
        <v>8109</v>
      </c>
      <c r="CT8" s="72">
        <v>8307</v>
      </c>
      <c r="CU8" s="71">
        <v>15586</v>
      </c>
      <c r="CV8" s="72" t="s">
        <v>38</v>
      </c>
      <c r="CW8" s="72" t="s">
        <v>38</v>
      </c>
      <c r="CX8" s="72" t="s">
        <v>38</v>
      </c>
      <c r="CY8" s="72">
        <v>227.8</v>
      </c>
      <c r="CZ8" s="72">
        <v>178</v>
      </c>
      <c r="DA8" s="72" t="s">
        <v>38</v>
      </c>
      <c r="DB8" s="72" t="s">
        <v>38</v>
      </c>
      <c r="DC8" s="72" t="s">
        <v>38</v>
      </c>
      <c r="DD8" s="72">
        <v>81.599999999999994</v>
      </c>
      <c r="DE8" s="72">
        <v>80.099999999999994</v>
      </c>
      <c r="DF8" s="72">
        <v>54.6</v>
      </c>
      <c r="DG8" s="72" t="s">
        <v>38</v>
      </c>
      <c r="DH8" s="72" t="s">
        <v>38</v>
      </c>
      <c r="DI8" s="72" t="s">
        <v>38</v>
      </c>
      <c r="DJ8" s="72">
        <v>39.4</v>
      </c>
      <c r="DK8" s="72">
        <v>42.4</v>
      </c>
      <c r="DL8" s="72" t="s">
        <v>38</v>
      </c>
      <c r="DM8" s="72" t="s">
        <v>38</v>
      </c>
      <c r="DN8" s="72" t="s">
        <v>38</v>
      </c>
      <c r="DO8" s="72">
        <v>16</v>
      </c>
      <c r="DP8" s="72">
        <v>16</v>
      </c>
      <c r="DQ8" s="72">
        <v>25</v>
      </c>
      <c r="DR8" s="71" t="s">
        <v>38</v>
      </c>
      <c r="DS8" s="71" t="s">
        <v>38</v>
      </c>
      <c r="DT8" s="71" t="s">
        <v>38</v>
      </c>
      <c r="DU8" s="71">
        <v>8.1</v>
      </c>
      <c r="DV8" s="71">
        <v>15.6</v>
      </c>
      <c r="DW8" s="71" t="s">
        <v>38</v>
      </c>
      <c r="DX8" s="71" t="s">
        <v>38</v>
      </c>
      <c r="DY8" s="71" t="s">
        <v>38</v>
      </c>
      <c r="DZ8" s="71">
        <v>54.2</v>
      </c>
      <c r="EA8" s="71">
        <v>55.4</v>
      </c>
      <c r="EB8" s="71">
        <v>53.5</v>
      </c>
      <c r="EC8" s="71" t="s">
        <v>38</v>
      </c>
      <c r="ED8" s="71" t="s">
        <v>38</v>
      </c>
      <c r="EE8" s="71" t="s">
        <v>38</v>
      </c>
      <c r="EF8" s="71">
        <v>18.600000000000001</v>
      </c>
      <c r="EG8" s="71">
        <v>34.4</v>
      </c>
      <c r="EH8" s="71" t="s">
        <v>38</v>
      </c>
      <c r="EI8" s="71" t="s">
        <v>38</v>
      </c>
      <c r="EJ8" s="71" t="s">
        <v>38</v>
      </c>
      <c r="EK8" s="71">
        <v>70.2</v>
      </c>
      <c r="EL8" s="71">
        <v>72</v>
      </c>
      <c r="EM8" s="71">
        <v>70</v>
      </c>
      <c r="EN8" s="72" t="s">
        <v>38</v>
      </c>
      <c r="EO8" s="72" t="s">
        <v>38</v>
      </c>
      <c r="EP8" s="72" t="s">
        <v>38</v>
      </c>
      <c r="EQ8" s="72">
        <v>90275367</v>
      </c>
      <c r="ER8" s="72">
        <v>90800633</v>
      </c>
      <c r="ES8" s="72" t="s">
        <v>38</v>
      </c>
      <c r="ET8" s="72" t="s">
        <v>38</v>
      </c>
      <c r="EU8" s="72" t="s">
        <v>38</v>
      </c>
      <c r="EV8" s="72">
        <v>45346697</v>
      </c>
      <c r="EW8" s="72">
        <v>44774257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175</v>
      </c>
      <c r="C10" s="77" t="s">
        <v>176</v>
      </c>
      <c r="D10" s="77" t="s">
        <v>177</v>
      </c>
      <c r="E10" s="77" t="s">
        <v>178</v>
      </c>
      <c r="F10" s="77" t="s">
        <v>179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日下部 勉</cp:lastModifiedBy>
  <cp:lastPrinted>2021-01-18T07:43:00Z</cp:lastPrinted>
  <dcterms:created xsi:type="dcterms:W3CDTF">2020-12-15T03:51:21Z</dcterms:created>
  <dcterms:modified xsi:type="dcterms:W3CDTF">2021-01-18T07:43:11Z</dcterms:modified>
  <cp:category/>
</cp:coreProperties>
</file>