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iaj+/im2L4l547LpqJDqm2b9HeBxkA8PPacygoeMWoivKc5NklxT14kBoRt+P8bFLZH/oWKzvfsWyi1mTYrnw==" workbookSaltValue="MhgVV5PRxR65268KZbPu9w==" workbookSpinCount="100000" lockStructure="1"/>
  <bookViews>
    <workbookView xWindow="-15" yWindow="-15" windowWidth="9705" windowHeight="8670"/>
  </bookViews>
  <sheets>
    <sheet name="法適用_下水道事業" sheetId="4" r:id="rId1"/>
    <sheet name="データ" sheetId="5" state="hidden" r:id="rId2"/>
  </sheets>
  <calcPr calcId="152511"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<sst xmlns="http://schemas.openxmlformats.org/spreadsheetml/2006/main" count="231" uniqueCount="118">
  <si>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</si>
  <si>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</si>
  <si>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</si>
  <si>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</si>
  <si>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</si>
  <si>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</si>
  <si>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</si>
  <si>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</si>
  <si>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</si>
  <si>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</si>
  <si>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</si>
  <si>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</si>
  <si>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</si>
  <si>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</si>
  <si>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</si>
  <si>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</si>
  <si>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</si>
  <si>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</si>
  <si>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</si>
  <si>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</si>
  <si>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</si>
  <si>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</si>
  <si>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</si>
  <si>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</si>
  <si>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</si>
  <si>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</si>
  <si>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</si>
  <si>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</si>
  <si>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</si>
  <si>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</si>
  <si>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</si>
  <si>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</si>
  <si>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</si>
  <si>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</si>
  <si>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</si>
  <si>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</si>
  <si>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</si>
  <si>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</si>
  <si>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</si>
  <si>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</si>
  <si>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</si>
  <si>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</si>
  <si>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</si>
  <si>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</si>
  <si>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</si>
  <si>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</si>
  <si>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</si>
  <si>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</si>
  <si>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</si>
  <si>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</si>
  <si>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</si>
  <si>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</si>
  <si>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</si>
  <si>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</si>
  <si>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</si>
  <si>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</si>
  <si>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</si>
  <si>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</si>
  <si>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</si>
  <si>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</si>
  <si>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</si>
  <si>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</si>
  <si>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</si>
  <si>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</si>
  <si>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</si>
  <si>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</si>
  <si>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</si>
  <si>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</si>
  <si>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</si>
  <si>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</si>
  <si>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</si>
  <si>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</si>
  <si>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</si>
  <si>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</si>
  <si>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</si>
  <si>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</si>
  <si>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</si>
  <si>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</si>
  <si>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</si>
  <si>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</si>
  <si>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</si>
  <si>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</si>
  <si>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</si>
  <si>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</si>
  <si>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</si>
  <si>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</si>
  <si>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</si>
  <si>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</si>
  <si>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</si>
  <si>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</si>
  <si>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</si>
  <si>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</si>
  <si>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</si>
  <si>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</si>
  <si>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</si>
  <si>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</si>
  <si>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</si>
  <si>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</si>
  <si>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</si>
  <si>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</si>
  <si>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</si>
  <si>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</si>
  <si>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</si>
  <si>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</si>
  <si>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</si>
  <si>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</si>
  <si>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</si>
  <si>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</si>
  <si>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</si>
  <si>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</si>
  <si>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</si>
  <si>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</si>
  <si>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</si>
  <si>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</si>
  <si>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</si>
  <si>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各経営指標の状況から，経営状況は健全であるといえる。
　今後は，関係市町村との連携を更に密にし，助成事業の拡充や啓発活動の強化により水洗化率を高め，処理水量の増加による収益の確保を図るとともに，指定管理者制度によるコスト削減などに努め，効率的かつ健全な経営を継続していく。
　また，施設の老朽化対策については，長寿命化計画に基づき計画的に改築・更新を進め，管渠については，法定耐用年数に関わらず，定期的な管渠調査を実施し，腐食の程度に応じ順次改良，更新を進めていく。</t>
    <rPh sb="1" eb="2">
      <t>カク</t>
    </rPh>
    <rPh sb="2" eb="4">
      <t>ケイエイ</t>
    </rPh>
    <rPh sb="4" eb="6">
      <t>シヒョウ</t>
    </rPh>
    <rPh sb="7" eb="9">
      <t>ジョウキョウ</t>
    </rPh>
    <rPh sb="12" eb="14">
      <t>ケイエイ</t>
    </rPh>
    <rPh sb="14" eb="16">
      <t>ジョウキョウ</t>
    </rPh>
    <rPh sb="17" eb="19">
      <t>ケンゼン</t>
    </rPh>
    <rPh sb="29" eb="31">
      <t>コンゴ</t>
    </rPh>
    <rPh sb="33" eb="35">
      <t>カンケイ</t>
    </rPh>
    <rPh sb="35" eb="38">
      <t>シチョウソン</t>
    </rPh>
    <rPh sb="40" eb="42">
      <t>レンケイ</t>
    </rPh>
    <rPh sb="43" eb="44">
      <t>サラ</t>
    </rPh>
    <rPh sb="45" eb="46">
      <t>ミツ</t>
    </rPh>
    <rPh sb="49" eb="51">
      <t>ジョセイ</t>
    </rPh>
    <rPh sb="51" eb="53">
      <t>ジギョウ</t>
    </rPh>
    <rPh sb="54" eb="56">
      <t>カクジュウ</t>
    </rPh>
    <rPh sb="57" eb="59">
      <t>ケイハツ</t>
    </rPh>
    <rPh sb="59" eb="61">
      <t>カツドウ</t>
    </rPh>
    <rPh sb="62" eb="64">
      <t>キョウカ</t>
    </rPh>
    <rPh sb="67" eb="70">
      <t>スイセンカ</t>
    </rPh>
    <rPh sb="70" eb="71">
      <t>リツ</t>
    </rPh>
    <rPh sb="72" eb="73">
      <t>タカ</t>
    </rPh>
    <rPh sb="75" eb="77">
      <t>ショリ</t>
    </rPh>
    <rPh sb="77" eb="79">
      <t>スイリョウ</t>
    </rPh>
    <rPh sb="80" eb="81">
      <t>ゾウ</t>
    </rPh>
    <rPh sb="81" eb="82">
      <t>カ</t>
    </rPh>
    <rPh sb="85" eb="87">
      <t>シュウエキ</t>
    </rPh>
    <rPh sb="88" eb="90">
      <t>カクホ</t>
    </rPh>
    <rPh sb="91" eb="92">
      <t>ハカ</t>
    </rPh>
    <rPh sb="98" eb="100">
      <t>シテイ</t>
    </rPh>
    <rPh sb="100" eb="103">
      <t>カンリシャ</t>
    </rPh>
    <rPh sb="103" eb="105">
      <t>セイド</t>
    </rPh>
    <rPh sb="111" eb="113">
      <t>サクゲン</t>
    </rPh>
    <rPh sb="116" eb="117">
      <t>ツト</t>
    </rPh>
    <rPh sb="119" eb="121">
      <t>コウリツ</t>
    </rPh>
    <rPh sb="121" eb="122">
      <t>テキ</t>
    </rPh>
    <rPh sb="124" eb="126">
      <t>ケンゼン</t>
    </rPh>
    <rPh sb="127" eb="129">
      <t>ケイエイ</t>
    </rPh>
    <rPh sb="130" eb="132">
      <t>ケイゾク</t>
    </rPh>
    <rPh sb="142" eb="144">
      <t>シセツ</t>
    </rPh>
    <rPh sb="145" eb="148">
      <t>ロウキュウカ</t>
    </rPh>
    <rPh sb="148" eb="150">
      <t>タイサク</t>
    </rPh>
    <rPh sb="156" eb="157">
      <t>チョウ</t>
    </rPh>
    <rPh sb="157" eb="160">
      <t>ジュミョウカ</t>
    </rPh>
    <rPh sb="160" eb="162">
      <t>ケイカク</t>
    </rPh>
    <rPh sb="163" eb="164">
      <t>モト</t>
    </rPh>
    <rPh sb="166" eb="169">
      <t>ケイカクテキ</t>
    </rPh>
    <rPh sb="170" eb="172">
      <t>カイチク</t>
    </rPh>
    <rPh sb="173" eb="175">
      <t>コウシン</t>
    </rPh>
    <rPh sb="176" eb="177">
      <t>スス</t>
    </rPh>
    <rPh sb="179" eb="181">
      <t>カンキョ</t>
    </rPh>
    <rPh sb="187" eb="189">
      <t>ホウテイ</t>
    </rPh>
    <rPh sb="189" eb="191">
      <t>タイヨウ</t>
    </rPh>
    <rPh sb="191" eb="193">
      <t>ネンスウ</t>
    </rPh>
    <rPh sb="194" eb="195">
      <t>カカ</t>
    </rPh>
    <rPh sb="199" eb="202">
      <t>テイキテキ</t>
    </rPh>
    <rPh sb="203" eb="205">
      <t>カンキョ</t>
    </rPh>
    <rPh sb="205" eb="207">
      <t>チョウサ</t>
    </rPh>
    <rPh sb="208" eb="210">
      <t>ジッシ</t>
    </rPh>
    <rPh sb="212" eb="214">
      <t>フショク</t>
    </rPh>
    <rPh sb="215" eb="217">
      <t>テイド</t>
    </rPh>
    <rPh sb="218" eb="219">
      <t>オウ</t>
    </rPh>
    <rPh sb="220" eb="222">
      <t>ジュンジ</t>
    </rPh>
    <rPh sb="222" eb="224">
      <t>カイリョウ</t>
    </rPh>
    <rPh sb="225" eb="227">
      <t>コウシン</t>
    </rPh>
    <rPh sb="228" eb="229">
      <t>スス</t>
    </rPh>
    <phoneticPr fontId="4"/>
  </si>
  <si>
    <t>①経常収支比率：各年度とも100％を超えており，また「②累積欠損金」も生じていないことから，経営は健全であるといえる。
③流動比率：本年度は100％を下回ったが，平均値を上回っている。また，主たる収入である維持管理負担金は市町村から四半期毎に確実に収納されている。
④企業債残高対事業規模比率：類似団体の平均値を下回っており，また残高は毎年減少している。投資計画に基づいた適切な施設整備を実施し，料金水準についても財政収支計画に基づき適切な額の設定により事業規模は適正である。
⑥汚水処理原価：本県は可住地面積が広く都市部が点在している地理的要因により投資効率が悪く，類似団体の平均値を上回っているが，企業債の繰上償還（低金利への借換え）による支払利息の軽減や，平成28年度からは一部，平成29年度からは全ての流域に指定管理者制度を導入するなど，コスト削減を図り，汚水処理費の抑制に努めている。
⑦施設利用率：本年度は全国平均を上回り改善した。直近は30％程度の余力を残して稼働しており，施設・設備は適正なスペックであるといえる。
⑧水洗化率：関係市町村と連携し助成事業や啓発活動に力を入れた結果，水洗化率は毎年度着実に向上している。</t>
    <rPh sb="1" eb="3">
      <t>ケイジョウ</t>
    </rPh>
    <rPh sb="3" eb="5">
      <t>シュウシ</t>
    </rPh>
    <rPh sb="5" eb="7">
      <t>ヒリツ</t>
    </rPh>
    <rPh sb="8" eb="11">
      <t>カクネンド</t>
    </rPh>
    <rPh sb="18" eb="19">
      <t>コ</t>
    </rPh>
    <rPh sb="28" eb="30">
      <t>ルイセキ</t>
    </rPh>
    <rPh sb="30" eb="33">
      <t>ケッソンキン</t>
    </rPh>
    <rPh sb="35" eb="36">
      <t>ショウ</t>
    </rPh>
    <rPh sb="46" eb="48">
      <t>ケイエイ</t>
    </rPh>
    <rPh sb="49" eb="51">
      <t>ケンゼン</t>
    </rPh>
    <rPh sb="61" eb="63">
      <t>リュウドウ</t>
    </rPh>
    <rPh sb="63" eb="65">
      <t>ヒリツ</t>
    </rPh>
    <rPh sb="75" eb="77">
      <t>シタマワ</t>
    </rPh>
    <rPh sb="95" eb="96">
      <t>シュ</t>
    </rPh>
    <rPh sb="98" eb="100">
      <t>シュウニュウ</t>
    </rPh>
    <rPh sb="103" eb="105">
      <t>イジ</t>
    </rPh>
    <rPh sb="105" eb="107">
      <t>カンリ</t>
    </rPh>
    <rPh sb="107" eb="110">
      <t>フタンキン</t>
    </rPh>
    <rPh sb="111" eb="114">
      <t>シチョウソン</t>
    </rPh>
    <rPh sb="116" eb="119">
      <t>シハンキ</t>
    </rPh>
    <rPh sb="119" eb="120">
      <t>ゴト</t>
    </rPh>
    <rPh sb="121" eb="123">
      <t>カクジツ</t>
    </rPh>
    <rPh sb="124" eb="126">
      <t>シュウノウ</t>
    </rPh>
    <rPh sb="134" eb="136">
      <t>キギョウ</t>
    </rPh>
    <rPh sb="136" eb="137">
      <t>サイ</t>
    </rPh>
    <rPh sb="137" eb="139">
      <t>ザンダカ</t>
    </rPh>
    <rPh sb="139" eb="140">
      <t>タイ</t>
    </rPh>
    <rPh sb="140" eb="142">
      <t>ジギョウ</t>
    </rPh>
    <rPh sb="142" eb="144">
      <t>キボ</t>
    </rPh>
    <rPh sb="144" eb="146">
      <t>ヒリツ</t>
    </rPh>
    <rPh sb="147" eb="149">
      <t>ルイジ</t>
    </rPh>
    <rPh sb="149" eb="151">
      <t>ダンタイ</t>
    </rPh>
    <rPh sb="152" eb="154">
      <t>ヘイキン</t>
    </rPh>
    <rPh sb="154" eb="155">
      <t>アタイ</t>
    </rPh>
    <rPh sb="156" eb="158">
      <t>シタマワ</t>
    </rPh>
    <rPh sb="165" eb="167">
      <t>ザンダカ</t>
    </rPh>
    <rPh sb="170" eb="172">
      <t>ゲンショウ</t>
    </rPh>
    <rPh sb="177" eb="179">
      <t>トウシ</t>
    </rPh>
    <rPh sb="179" eb="181">
      <t>ケイカク</t>
    </rPh>
    <rPh sb="182" eb="183">
      <t>モト</t>
    </rPh>
    <rPh sb="186" eb="188">
      <t>テキセツ</t>
    </rPh>
    <rPh sb="189" eb="191">
      <t>シセツ</t>
    </rPh>
    <rPh sb="191" eb="193">
      <t>セイビ</t>
    </rPh>
    <rPh sb="194" eb="196">
      <t>ジッシ</t>
    </rPh>
    <rPh sb="198" eb="200">
      <t>リョウキン</t>
    </rPh>
    <rPh sb="200" eb="202">
      <t>スイジュン</t>
    </rPh>
    <rPh sb="207" eb="209">
      <t>ザイセイ</t>
    </rPh>
    <rPh sb="209" eb="211">
      <t>シュウシ</t>
    </rPh>
    <rPh sb="211" eb="213">
      <t>ケイカク</t>
    </rPh>
    <rPh sb="214" eb="215">
      <t>モト</t>
    </rPh>
    <rPh sb="217" eb="219">
      <t>テキセツ</t>
    </rPh>
    <rPh sb="220" eb="221">
      <t>ガク</t>
    </rPh>
    <rPh sb="222" eb="224">
      <t>セッテイ</t>
    </rPh>
    <rPh sb="227" eb="229">
      <t>ジギョウ</t>
    </rPh>
    <rPh sb="229" eb="231">
      <t>キボ</t>
    </rPh>
    <rPh sb="232" eb="234">
      <t>テキセイ</t>
    </rPh>
    <rPh sb="240" eb="242">
      <t>オスイ</t>
    </rPh>
    <rPh sb="242" eb="244">
      <t>ショリ</t>
    </rPh>
    <rPh sb="244" eb="246">
      <t>ゲンカ</t>
    </rPh>
    <rPh sb="247" eb="249">
      <t>ホンケン</t>
    </rPh>
    <rPh sb="250" eb="252">
      <t>カジュウ</t>
    </rPh>
    <rPh sb="252" eb="253">
      <t>チ</t>
    </rPh>
    <rPh sb="253" eb="255">
      <t>メンセキ</t>
    </rPh>
    <rPh sb="256" eb="257">
      <t>ヒロ</t>
    </rPh>
    <rPh sb="258" eb="261">
      <t>トシブ</t>
    </rPh>
    <rPh sb="262" eb="264">
      <t>テンザイ</t>
    </rPh>
    <rPh sb="268" eb="271">
      <t>チリテキ</t>
    </rPh>
    <rPh sb="271" eb="273">
      <t>ヨウイン</t>
    </rPh>
    <rPh sb="276" eb="278">
      <t>トウシ</t>
    </rPh>
    <rPh sb="278" eb="280">
      <t>コウリツ</t>
    </rPh>
    <rPh sb="281" eb="282">
      <t>ワル</t>
    </rPh>
    <rPh sb="284" eb="286">
      <t>ルイジ</t>
    </rPh>
    <rPh sb="286" eb="288">
      <t>ダンタイ</t>
    </rPh>
    <rPh sb="289" eb="291">
      <t>ヘイキン</t>
    </rPh>
    <rPh sb="291" eb="292">
      <t>チ</t>
    </rPh>
    <rPh sb="293" eb="295">
      <t>ウワマワ</t>
    </rPh>
    <rPh sb="301" eb="303">
      <t>キギョウ</t>
    </rPh>
    <rPh sb="303" eb="304">
      <t>サイ</t>
    </rPh>
    <rPh sb="305" eb="307">
      <t>クリア</t>
    </rPh>
    <rPh sb="307" eb="309">
      <t>ショウカン</t>
    </rPh>
    <rPh sb="310" eb="313">
      <t>テイキンリ</t>
    </rPh>
    <rPh sb="315" eb="317">
      <t>カリカ</t>
    </rPh>
    <rPh sb="322" eb="324">
      <t>シハライ</t>
    </rPh>
    <rPh sb="324" eb="326">
      <t>リソク</t>
    </rPh>
    <rPh sb="327" eb="329">
      <t>ケイゲン</t>
    </rPh>
    <rPh sb="331" eb="333">
      <t>ヘイセイ</t>
    </rPh>
    <rPh sb="335" eb="337">
      <t>ネンド</t>
    </rPh>
    <rPh sb="340" eb="342">
      <t>イチブ</t>
    </rPh>
    <rPh sb="343" eb="345">
      <t>ヘイセイ</t>
    </rPh>
    <rPh sb="347" eb="349">
      <t>ネンド</t>
    </rPh>
    <rPh sb="355" eb="357">
      <t>リュウイキ</t>
    </rPh>
    <rPh sb="358" eb="360">
      <t>シテイ</t>
    </rPh>
    <rPh sb="360" eb="363">
      <t>カンリシャ</t>
    </rPh>
    <rPh sb="363" eb="365">
      <t>セイド</t>
    </rPh>
    <rPh sb="366" eb="368">
      <t>ドウニュウ</t>
    </rPh>
    <rPh sb="376" eb="378">
      <t>サクゲン</t>
    </rPh>
    <rPh sb="379" eb="380">
      <t>ハカ</t>
    </rPh>
    <rPh sb="382" eb="384">
      <t>オスイ</t>
    </rPh>
    <rPh sb="384" eb="386">
      <t>ショリ</t>
    </rPh>
    <rPh sb="386" eb="387">
      <t>ヒ</t>
    </rPh>
    <rPh sb="388" eb="390">
      <t>ヨクセイ</t>
    </rPh>
    <rPh sb="391" eb="392">
      <t>ツト</t>
    </rPh>
    <rPh sb="399" eb="401">
      <t>シセツ</t>
    </rPh>
    <rPh sb="401" eb="404">
      <t>リヨウリツ</t>
    </rPh>
    <rPh sb="428" eb="430">
      <t>テイド</t>
    </rPh>
    <rPh sb="431" eb="433">
      <t>ヨリョク</t>
    </rPh>
    <rPh sb="434" eb="435">
      <t>ノコ</t>
    </rPh>
    <rPh sb="437" eb="439">
      <t>カドウ</t>
    </rPh>
    <rPh sb="444" eb="446">
      <t>シセツ</t>
    </rPh>
    <rPh sb="447" eb="449">
      <t>セツビ</t>
    </rPh>
    <rPh sb="450" eb="452">
      <t>テキセイ</t>
    </rPh>
    <rPh sb="467" eb="470">
      <t>スイセンカ</t>
    </rPh>
    <rPh sb="470" eb="471">
      <t>リツ</t>
    </rPh>
    <rPh sb="472" eb="474">
      <t>カンケイ</t>
    </rPh>
    <rPh sb="474" eb="477">
      <t>シチョウソン</t>
    </rPh>
    <rPh sb="478" eb="480">
      <t>レンケイ</t>
    </rPh>
    <rPh sb="481" eb="483">
      <t>ジョセイ</t>
    </rPh>
    <rPh sb="483" eb="485">
      <t>ジギョウ</t>
    </rPh>
    <rPh sb="486" eb="488">
      <t>ケイハツ</t>
    </rPh>
    <rPh sb="488" eb="490">
      <t>カツドウ</t>
    </rPh>
    <rPh sb="491" eb="492">
      <t>チカラ</t>
    </rPh>
    <rPh sb="493" eb="494">
      <t>イ</t>
    </rPh>
    <rPh sb="496" eb="498">
      <t>ケッカ</t>
    </rPh>
    <rPh sb="499" eb="502">
      <t>スイセンカ</t>
    </rPh>
    <rPh sb="502" eb="503">
      <t>リツ</t>
    </rPh>
    <rPh sb="504" eb="507">
      <t>マイネンド</t>
    </rPh>
    <rPh sb="507" eb="509">
      <t>チャクジツ</t>
    </rPh>
    <rPh sb="510" eb="512">
      <t>コウジョウ</t>
    </rPh>
    <phoneticPr fontId="4"/>
  </si>
  <si>
    <t>①有形固定資産減価償却率：
　有形固定資産の老朽化の度合いは50％超で平均値を上回っており，各施設とも長寿命化計画に基づき計画的に改築・更新を実施している。
②管渠老朽化率：
　各年度とも0％であり，法定耐用年数を超過した管渠はない。しかし，管渠の老朽化度合はその環境により大きく異なるため，定期的に管渠調査を実施し，調査結果に基づき改築等を進めていく。
③管渠改善率：
　法定耐用年数を超えた管渠はないが，管渠調査の結果を踏まえ改良工事を実施している。定期的な管渠調査により現状を把握し，必要な箇所の改善を行っており，適切に管渠を管理している。</t>
    <rPh sb="1" eb="3">
      <t>ユウケイ</t>
    </rPh>
    <rPh sb="3" eb="5">
      <t>コテイ</t>
    </rPh>
    <rPh sb="5" eb="7">
      <t>シサン</t>
    </rPh>
    <rPh sb="7" eb="9">
      <t>ゲンカ</t>
    </rPh>
    <rPh sb="9" eb="11">
      <t>ショウキャク</t>
    </rPh>
    <rPh sb="11" eb="12">
      <t>リツ</t>
    </rPh>
    <rPh sb="15" eb="17">
      <t>ユウケイ</t>
    </rPh>
    <rPh sb="17" eb="19">
      <t>コテイ</t>
    </rPh>
    <rPh sb="19" eb="21">
      <t>シサン</t>
    </rPh>
    <rPh sb="22" eb="25">
      <t>ロウキュウカ</t>
    </rPh>
    <rPh sb="26" eb="28">
      <t>ドア</t>
    </rPh>
    <rPh sb="33" eb="34">
      <t>チョウ</t>
    </rPh>
    <rPh sb="35" eb="37">
      <t>ヘイキン</t>
    </rPh>
    <rPh sb="37" eb="38">
      <t>チ</t>
    </rPh>
    <rPh sb="39" eb="41">
      <t>ウワマワ</t>
    </rPh>
    <rPh sb="46" eb="47">
      <t>カク</t>
    </rPh>
    <rPh sb="47" eb="49">
      <t>シセツ</t>
    </rPh>
    <rPh sb="51" eb="52">
      <t>チョウ</t>
    </rPh>
    <rPh sb="52" eb="55">
      <t>ジュミョウカ</t>
    </rPh>
    <rPh sb="55" eb="57">
      <t>ケイカク</t>
    </rPh>
    <rPh sb="58" eb="59">
      <t>モト</t>
    </rPh>
    <rPh sb="61" eb="64">
      <t>ケイカクテキ</t>
    </rPh>
    <rPh sb="65" eb="67">
      <t>カイチク</t>
    </rPh>
    <rPh sb="68" eb="70">
      <t>コウシン</t>
    </rPh>
    <rPh sb="71" eb="73">
      <t>ジッシ</t>
    </rPh>
    <rPh sb="80" eb="82">
      <t>カンキョ</t>
    </rPh>
    <rPh sb="82" eb="85">
      <t>ロウキュウカ</t>
    </rPh>
    <rPh sb="85" eb="86">
      <t>リツ</t>
    </rPh>
    <rPh sb="89" eb="92">
      <t>カクネンド</t>
    </rPh>
    <rPh sb="100" eb="102">
      <t>ホウテイ</t>
    </rPh>
    <rPh sb="102" eb="104">
      <t>タイヨウ</t>
    </rPh>
    <rPh sb="104" eb="106">
      <t>ネンスウ</t>
    </rPh>
    <rPh sb="107" eb="109">
      <t>チョウカ</t>
    </rPh>
    <rPh sb="111" eb="113">
      <t>カンキョ</t>
    </rPh>
    <rPh sb="121" eb="123">
      <t>カンキョ</t>
    </rPh>
    <rPh sb="124" eb="127">
      <t>ロウキュウカ</t>
    </rPh>
    <rPh sb="127" eb="129">
      <t>ドアイ</t>
    </rPh>
    <rPh sb="132" eb="134">
      <t>カンキョウ</t>
    </rPh>
    <rPh sb="137" eb="138">
      <t>オオ</t>
    </rPh>
    <rPh sb="140" eb="141">
      <t>コト</t>
    </rPh>
    <rPh sb="146" eb="149">
      <t>テイキテキ</t>
    </rPh>
    <rPh sb="150" eb="152">
      <t>カンキョ</t>
    </rPh>
    <rPh sb="152" eb="154">
      <t>チョウサ</t>
    </rPh>
    <rPh sb="155" eb="157">
      <t>ジッシ</t>
    </rPh>
    <rPh sb="159" eb="161">
      <t>チョウサ</t>
    </rPh>
    <rPh sb="161" eb="163">
      <t>ケッカ</t>
    </rPh>
    <rPh sb="164" eb="165">
      <t>モト</t>
    </rPh>
    <rPh sb="169" eb="170">
      <t>トウ</t>
    </rPh>
    <rPh sb="171" eb="172">
      <t>スス</t>
    </rPh>
    <rPh sb="179" eb="181">
      <t>カンキョ</t>
    </rPh>
    <rPh sb="181" eb="183">
      <t>カイゼン</t>
    </rPh>
    <rPh sb="183" eb="184">
      <t>リツ</t>
    </rPh>
    <rPh sb="187" eb="189">
      <t>ホウテイ</t>
    </rPh>
    <rPh sb="189" eb="191">
      <t>タイヨウ</t>
    </rPh>
    <rPh sb="191" eb="193">
      <t>ネンスウ</t>
    </rPh>
    <rPh sb="194" eb="195">
      <t>コ</t>
    </rPh>
    <rPh sb="197" eb="199">
      <t>カンキョ</t>
    </rPh>
    <rPh sb="204" eb="206">
      <t>カンキョ</t>
    </rPh>
    <rPh sb="206" eb="208">
      <t>チョウサ</t>
    </rPh>
    <rPh sb="209" eb="211">
      <t>ケッカ</t>
    </rPh>
    <rPh sb="212" eb="213">
      <t>フ</t>
    </rPh>
    <rPh sb="215" eb="217">
      <t>カイリョウ</t>
    </rPh>
    <rPh sb="217" eb="219">
      <t>コウジ</t>
    </rPh>
    <rPh sb="220" eb="222">
      <t>ジッシ</t>
    </rPh>
    <rPh sb="227" eb="230">
      <t>テイキテキ</t>
    </rPh>
    <rPh sb="231" eb="233">
      <t>カンキョ</t>
    </rPh>
    <rPh sb="233" eb="235">
      <t>チョウサ</t>
    </rPh>
    <rPh sb="238" eb="240">
      <t>ゲンジョウ</t>
    </rPh>
    <rPh sb="241" eb="243">
      <t>ハアク</t>
    </rPh>
    <rPh sb="245" eb="247">
      <t>ヒツヨウ</t>
    </rPh>
    <rPh sb="248" eb="250">
      <t>カショ</t>
    </rPh>
    <rPh sb="251" eb="253">
      <t>カイゼン</t>
    </rPh>
    <rPh sb="254" eb="255">
      <t>オコナ</t>
    </rPh>
    <rPh sb="260" eb="262">
      <t>テキセツ</t>
    </rPh>
    <rPh sb="263" eb="265">
      <t>カンキョ</t>
    </rPh>
    <rPh sb="266" eb="268">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</si>
</sst>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0.01</c:v>
                </c:pt>
                <c:pt idx="1">
                  <c:v>0</c:v>
                </c:pt>
                <c:pt idx="2" formatCode="#,##0.00;&quot;△&quot;#,##0.00;&quot;-&quot;">
                  <c:v>0.43</c:v>
                </c:pt>
                <c:pt idx="3" formatCode="#,##0.00;&quot;△&quot;#,##0.00;&quot;-&quot;">
                  <c:v>0.18</c:v>
                </c:pt>
                <c:pt idx="4" formatCode="#,##0.00;&quot;△&quot;#,##0.00;&quot;-&quot;">
                  <c:v>0.41</c:v>
                </c:pt>
              </c:numCache>
            </c:numRef>
          </c:val>
          <c:extLst xmlns:c16r2="http://schemas.microsoft.com/office/drawing/2015/06/chart">
            <c:ext xmlns:c16="http://schemas.microsoft.com/office/drawing/2014/chart" uri="{C3380CC4-5D6E-409C-BE32-E72D297353CC}">
              <c16:uniqueId val="{00000000-11DE-4D3A-8B74-EB1B35D61E84}"/>
            </c:ext>
          </c:extLst>
        </c:ser>
        <c:dLbls>
          <c:showLegendKey val="0"/>
          <c:showVal val="0"/>
          <c:showCatName val="0"/>
          <c:showSerName val="0"/>
          <c:showPercent val="0"/>
          <c:showBubbleSize val="0"/>
        </c:dLbls>
        <c:gapWidth val="150"/>
        <c:axId val="169310464"/>
        <c:axId val="16932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7.0000000000000007E-2</c:v>
                </c:pt>
                <c:pt idx="2">
                  <c:v>0.17</c:v>
                </c:pt>
                <c:pt idx="3">
                  <c:v>0.05</c:v>
                </c:pt>
                <c:pt idx="4">
                  <c:v>7.0000000000000007E-2</c:v>
                </c:pt>
              </c:numCache>
            </c:numRef>
          </c:val>
          <c:smooth val="0"/>
          <c:extLst xmlns:c16r2="http://schemas.microsoft.com/office/drawing/2015/06/chart">
            <c:ext xmlns:c16="http://schemas.microsoft.com/office/drawing/2014/chart" uri="{C3380CC4-5D6E-409C-BE32-E72D297353CC}">
              <c16:uniqueId val="{00000001-11DE-4D3A-8B74-EB1B35D61E84}"/>
            </c:ext>
          </c:extLst>
        </c:ser>
        <c:dLbls>
          <c:showLegendKey val="0"/>
          <c:showVal val="0"/>
          <c:showCatName val="0"/>
          <c:showSerName val="0"/>
          <c:showPercent val="0"/>
          <c:showBubbleSize val="0"/>
        </c:dLbls>
        <c:marker val="1"/>
        <c:smooth val="0"/>
        <c:axId val="169310464"/>
        <c:axId val="169329024"/>
      </c:lineChart>
      <c:dateAx>
        <c:axId val="169310464"/>
        <c:scaling>
          <c:orientation val="minMax"/>
        </c:scaling>
        <c:delete val="1"/>
        <c:axPos val="b"/>
        <c:numFmt formatCode="&quot;H&quot;yy" sourceLinked="1"/>
        <c:majorTickMark val="none"/>
        <c:minorTickMark val="none"/>
        <c:tickLblPos val="none"/>
        <c:crossAx val="169329024"/>
        <c:crosses val="autoZero"/>
        <c:auto val="1"/>
        <c:lblOffset val="100"/>
        <c:baseTimeUnit val="years"/>
      </c:dateAx>
      <c:valAx>
        <c:axId val="16932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31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72.239999999999995</c:v>
                </c:pt>
                <c:pt idx="1">
                  <c:v>69.349999999999994</c:v>
                </c:pt>
                <c:pt idx="2">
                  <c:v>67.52</c:v>
                </c:pt>
                <c:pt idx="3">
                  <c:v>65</c:v>
                </c:pt>
                <c:pt idx="4">
                  <c:v>69.22</c:v>
                </c:pt>
              </c:numCache>
            </c:numRef>
          </c:val>
          <c:extLst xmlns:c16r2="http://schemas.microsoft.com/office/drawing/2015/06/chart">
            <c:ext xmlns:c16="http://schemas.microsoft.com/office/drawing/2014/chart" uri="{C3380CC4-5D6E-409C-BE32-E72D297353CC}">
              <c16:uniqueId val="{00000000-8437-4995-ADAF-82D6DEFE91C2}"/>
            </c:ext>
          </c:extLst>
        </c:ser>
        <c:dLbls>
          <c:showLegendKey val="0"/>
          <c:showVal val="0"/>
          <c:showCatName val="0"/>
          <c:showSerName val="0"/>
          <c:showPercent val="0"/>
          <c:showBubbleSize val="0"/>
        </c:dLbls>
        <c:gapWidth val="150"/>
        <c:axId val="170400000"/>
        <c:axId val="17040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66.02</c:v>
                </c:pt>
                <c:pt idx="1">
                  <c:v>65.900000000000006</c:v>
                </c:pt>
                <c:pt idx="2">
                  <c:v>65.33</c:v>
                </c:pt>
                <c:pt idx="3">
                  <c:v>66.11</c:v>
                </c:pt>
                <c:pt idx="4">
                  <c:v>67.209999999999994</c:v>
                </c:pt>
              </c:numCache>
            </c:numRef>
          </c:val>
          <c:smooth val="0"/>
          <c:extLst xmlns:c16r2="http://schemas.microsoft.com/office/drawing/2015/06/chart">
            <c:ext xmlns:c16="http://schemas.microsoft.com/office/drawing/2014/chart" uri="{C3380CC4-5D6E-409C-BE32-E72D297353CC}">
              <c16:uniqueId val="{00000001-8437-4995-ADAF-82D6DEFE91C2}"/>
            </c:ext>
          </c:extLst>
        </c:ser>
        <c:dLbls>
          <c:showLegendKey val="0"/>
          <c:showVal val="0"/>
          <c:showCatName val="0"/>
          <c:showSerName val="0"/>
          <c:showPercent val="0"/>
          <c:showBubbleSize val="0"/>
        </c:dLbls>
        <c:marker val="1"/>
        <c:smooth val="0"/>
        <c:axId val="170400000"/>
        <c:axId val="170406272"/>
      </c:lineChart>
      <c:dateAx>
        <c:axId val="170400000"/>
        <c:scaling>
          <c:orientation val="minMax"/>
        </c:scaling>
        <c:delete val="1"/>
        <c:axPos val="b"/>
        <c:numFmt formatCode="&quot;H&quot;yy" sourceLinked="1"/>
        <c:majorTickMark val="none"/>
        <c:minorTickMark val="none"/>
        <c:tickLblPos val="none"/>
        <c:crossAx val="170406272"/>
        <c:crosses val="autoZero"/>
        <c:auto val="1"/>
        <c:lblOffset val="100"/>
        <c:baseTimeUnit val="years"/>
      </c:dateAx>
      <c:valAx>
        <c:axId val="17040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40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90.13</c:v>
                </c:pt>
                <c:pt idx="1">
                  <c:v>90.38</c:v>
                </c:pt>
                <c:pt idx="2">
                  <c:v>90.63</c:v>
                </c:pt>
                <c:pt idx="3">
                  <c:v>90.9</c:v>
                </c:pt>
                <c:pt idx="4">
                  <c:v>91.4</c:v>
                </c:pt>
              </c:numCache>
            </c:numRef>
          </c:val>
          <c:extLst xmlns:c16r2="http://schemas.microsoft.com/office/drawing/2015/06/chart">
            <c:ext xmlns:c16="http://schemas.microsoft.com/office/drawing/2014/chart" uri="{C3380CC4-5D6E-409C-BE32-E72D297353CC}">
              <c16:uniqueId val="{00000000-C1A2-43D8-B8EA-FB59F5C1EC35}"/>
            </c:ext>
          </c:extLst>
        </c:ser>
        <c:dLbls>
          <c:showLegendKey val="0"/>
          <c:showVal val="0"/>
          <c:showCatName val="0"/>
          <c:showSerName val="0"/>
          <c:showPercent val="0"/>
          <c:showBubbleSize val="0"/>
        </c:dLbls>
        <c:gapWidth val="150"/>
        <c:axId val="170449536"/>
        <c:axId val="17046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92.96</c:v>
                </c:pt>
                <c:pt idx="1">
                  <c:v>92.8</c:v>
                </c:pt>
                <c:pt idx="2">
                  <c:v>92.64</c:v>
                </c:pt>
                <c:pt idx="3">
                  <c:v>92.98</c:v>
                </c:pt>
                <c:pt idx="4">
                  <c:v>93.21</c:v>
                </c:pt>
              </c:numCache>
            </c:numRef>
          </c:val>
          <c:smooth val="0"/>
          <c:extLst xmlns:c16r2="http://schemas.microsoft.com/office/drawing/2015/06/chart">
            <c:ext xmlns:c16="http://schemas.microsoft.com/office/drawing/2014/chart" uri="{C3380CC4-5D6E-409C-BE32-E72D297353CC}">
              <c16:uniqueId val="{00000001-C1A2-43D8-B8EA-FB59F5C1EC35}"/>
            </c:ext>
          </c:extLst>
        </c:ser>
        <c:dLbls>
          <c:showLegendKey val="0"/>
          <c:showVal val="0"/>
          <c:showCatName val="0"/>
          <c:showSerName val="0"/>
          <c:showPercent val="0"/>
          <c:showBubbleSize val="0"/>
        </c:dLbls>
        <c:marker val="1"/>
        <c:smooth val="0"/>
        <c:axId val="170449536"/>
        <c:axId val="170464000"/>
      </c:lineChart>
      <c:dateAx>
        <c:axId val="170449536"/>
        <c:scaling>
          <c:orientation val="minMax"/>
        </c:scaling>
        <c:delete val="1"/>
        <c:axPos val="b"/>
        <c:numFmt formatCode="&quot;H&quot;yy" sourceLinked="1"/>
        <c:majorTickMark val="none"/>
        <c:minorTickMark val="none"/>
        <c:tickLblPos val="none"/>
        <c:crossAx val="170464000"/>
        <c:crosses val="autoZero"/>
        <c:auto val="1"/>
        <c:lblOffset val="100"/>
        <c:baseTimeUnit val="years"/>
      </c:dateAx>
      <c:valAx>
        <c:axId val="17046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44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111.48</c:v>
                </c:pt>
                <c:pt idx="1">
                  <c:v>109.86</c:v>
                </c:pt>
                <c:pt idx="2">
                  <c:v>104.19</c:v>
                </c:pt>
                <c:pt idx="3">
                  <c:v>102.8</c:v>
                </c:pt>
                <c:pt idx="4">
                  <c:v>100.91</c:v>
                </c:pt>
              </c:numCache>
            </c:numRef>
          </c:val>
          <c:extLst xmlns:c16r2="http://schemas.microsoft.com/office/drawing/2015/06/chart">
            <c:ext xmlns:c16="http://schemas.microsoft.com/office/drawing/2014/chart" uri="{C3380CC4-5D6E-409C-BE32-E72D297353CC}">
              <c16:uniqueId val="{00000000-FFAD-44AF-92DC-5E577F42D0EF}"/>
            </c:ext>
          </c:extLst>
        </c:ser>
        <c:dLbls>
          <c:showLegendKey val="0"/>
          <c:showVal val="0"/>
          <c:showCatName val="0"/>
          <c:showSerName val="0"/>
          <c:showPercent val="0"/>
          <c:showBubbleSize val="0"/>
        </c:dLbls>
        <c:gapWidth val="150"/>
        <c:axId val="170211968"/>
        <c:axId val="17021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103.03</c:v>
                </c:pt>
                <c:pt idx="1">
                  <c:v>103.77</c:v>
                </c:pt>
                <c:pt idx="2">
                  <c:v>102.1</c:v>
                </c:pt>
                <c:pt idx="3">
                  <c:v>98.64</c:v>
                </c:pt>
                <c:pt idx="4">
                  <c:v>100.49</c:v>
                </c:pt>
              </c:numCache>
            </c:numRef>
          </c:val>
          <c:smooth val="0"/>
          <c:extLst xmlns:c16r2="http://schemas.microsoft.com/office/drawing/2015/06/chart">
            <c:ext xmlns:c16="http://schemas.microsoft.com/office/drawing/2014/chart" uri="{C3380CC4-5D6E-409C-BE32-E72D297353CC}">
              <c16:uniqueId val="{00000001-FFAD-44AF-92DC-5E577F42D0EF}"/>
            </c:ext>
          </c:extLst>
        </c:ser>
        <c:dLbls>
          <c:showLegendKey val="0"/>
          <c:showVal val="0"/>
          <c:showCatName val="0"/>
          <c:showSerName val="0"/>
          <c:showPercent val="0"/>
          <c:showBubbleSize val="0"/>
        </c:dLbls>
        <c:marker val="1"/>
        <c:smooth val="0"/>
        <c:axId val="170211968"/>
        <c:axId val="170218240"/>
      </c:lineChart>
      <c:dateAx>
        <c:axId val="170211968"/>
        <c:scaling>
          <c:orientation val="minMax"/>
        </c:scaling>
        <c:delete val="1"/>
        <c:axPos val="b"/>
        <c:numFmt formatCode="&quot;H&quot;yy" sourceLinked="1"/>
        <c:majorTickMark val="none"/>
        <c:minorTickMark val="none"/>
        <c:tickLblPos val="none"/>
        <c:crossAx val="170218240"/>
        <c:crosses val="autoZero"/>
        <c:auto val="1"/>
        <c:lblOffset val="100"/>
        <c:baseTimeUnit val="years"/>
      </c:dateAx>
      <c:valAx>
        <c:axId val="17021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1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53.86</c:v>
                </c:pt>
                <c:pt idx="1">
                  <c:v>54.37</c:v>
                </c:pt>
                <c:pt idx="2">
                  <c:v>56.2</c:v>
                </c:pt>
                <c:pt idx="3">
                  <c:v>58</c:v>
                </c:pt>
                <c:pt idx="4">
                  <c:v>59.2</c:v>
                </c:pt>
              </c:numCache>
            </c:numRef>
          </c:val>
          <c:extLst xmlns:c16r2="http://schemas.microsoft.com/office/drawing/2015/06/chart">
            <c:ext xmlns:c16="http://schemas.microsoft.com/office/drawing/2014/chart" uri="{C3380CC4-5D6E-409C-BE32-E72D297353CC}">
              <c16:uniqueId val="{00000000-B170-45D1-BD36-22D63BEF5488}"/>
            </c:ext>
          </c:extLst>
        </c:ser>
        <c:dLbls>
          <c:showLegendKey val="0"/>
          <c:showVal val="0"/>
          <c:showCatName val="0"/>
          <c:showSerName val="0"/>
          <c:showPercent val="0"/>
          <c:showBubbleSize val="0"/>
        </c:dLbls>
        <c:gapWidth val="150"/>
        <c:axId val="170004480"/>
        <c:axId val="17000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40.409999999999997</c:v>
                </c:pt>
                <c:pt idx="1">
                  <c:v>42.2</c:v>
                </c:pt>
                <c:pt idx="2">
                  <c:v>44.38</c:v>
                </c:pt>
                <c:pt idx="3">
                  <c:v>48.81</c:v>
                </c:pt>
                <c:pt idx="4">
                  <c:v>39.35</c:v>
                </c:pt>
              </c:numCache>
            </c:numRef>
          </c:val>
          <c:smooth val="0"/>
          <c:extLst xmlns:c16r2="http://schemas.microsoft.com/office/drawing/2015/06/chart">
            <c:ext xmlns:c16="http://schemas.microsoft.com/office/drawing/2014/chart" uri="{C3380CC4-5D6E-409C-BE32-E72D297353CC}">
              <c16:uniqueId val="{00000001-B170-45D1-BD36-22D63BEF5488}"/>
            </c:ext>
          </c:extLst>
        </c:ser>
        <c:dLbls>
          <c:showLegendKey val="0"/>
          <c:showVal val="0"/>
          <c:showCatName val="0"/>
          <c:showSerName val="0"/>
          <c:showPercent val="0"/>
          <c:showBubbleSize val="0"/>
        </c:dLbls>
        <c:marker val="1"/>
        <c:smooth val="0"/>
        <c:axId val="170004480"/>
        <c:axId val="170006016"/>
      </c:lineChart>
      <c:dateAx>
        <c:axId val="170004480"/>
        <c:scaling>
          <c:orientation val="minMax"/>
        </c:scaling>
        <c:delete val="1"/>
        <c:axPos val="b"/>
        <c:numFmt formatCode="&quot;H&quot;yy" sourceLinked="1"/>
        <c:majorTickMark val="none"/>
        <c:minorTickMark val="none"/>
        <c:tickLblPos val="none"/>
        <c:crossAx val="170006016"/>
        <c:crosses val="autoZero"/>
        <c:auto val="1"/>
        <c:lblOffset val="100"/>
        <c:baseTimeUnit val="years"/>
      </c:dateAx>
      <c:valAx>
        <c:axId val="17000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00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53E-49D4-AAD0-53B9AB742523}"/>
            </c:ext>
          </c:extLst>
        </c:ser>
        <c:dLbls>
          <c:showLegendKey val="0"/>
          <c:showVal val="0"/>
          <c:showCatName val="0"/>
          <c:showSerName val="0"/>
          <c:showPercent val="0"/>
          <c:showBubbleSize val="0"/>
        </c:dLbls>
        <c:gapWidth val="150"/>
        <c:axId val="170020224"/>
        <c:axId val="17003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1.17</c:v>
                </c:pt>
              </c:numCache>
            </c:numRef>
          </c:val>
          <c:smooth val="0"/>
          <c:extLst xmlns:c16r2="http://schemas.microsoft.com/office/drawing/2015/06/chart">
            <c:ext xmlns:c16="http://schemas.microsoft.com/office/drawing/2014/chart" uri="{C3380CC4-5D6E-409C-BE32-E72D297353CC}">
              <c16:uniqueId val="{00000001-F53E-49D4-AAD0-53B9AB742523}"/>
            </c:ext>
          </c:extLst>
        </c:ser>
        <c:dLbls>
          <c:showLegendKey val="0"/>
          <c:showVal val="0"/>
          <c:showCatName val="0"/>
          <c:showSerName val="0"/>
          <c:showPercent val="0"/>
          <c:showBubbleSize val="0"/>
        </c:dLbls>
        <c:marker val="1"/>
        <c:smooth val="0"/>
        <c:axId val="170020224"/>
        <c:axId val="170034688"/>
      </c:lineChart>
      <c:dateAx>
        <c:axId val="170020224"/>
        <c:scaling>
          <c:orientation val="minMax"/>
        </c:scaling>
        <c:delete val="1"/>
        <c:axPos val="b"/>
        <c:numFmt formatCode="&quot;H&quot;yy" sourceLinked="1"/>
        <c:majorTickMark val="none"/>
        <c:minorTickMark val="none"/>
        <c:tickLblPos val="none"/>
        <c:crossAx val="170034688"/>
        <c:crosses val="autoZero"/>
        <c:auto val="1"/>
        <c:lblOffset val="100"/>
        <c:baseTimeUnit val="years"/>
      </c:dateAx>
      <c:valAx>
        <c:axId val="17003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02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046-4C2D-AC6C-44BA44497925}"/>
            </c:ext>
          </c:extLst>
        </c:ser>
        <c:dLbls>
          <c:showLegendKey val="0"/>
          <c:showVal val="0"/>
          <c:showCatName val="0"/>
          <c:showSerName val="0"/>
          <c:showPercent val="0"/>
          <c:showBubbleSize val="0"/>
        </c:dLbls>
        <c:gapWidth val="150"/>
        <c:axId val="170074496"/>
        <c:axId val="17007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formatCode="#,##0.00;&quot;△&quot;#,##0.00;&quot;-&quot;">
                  <c:v>9.5</c:v>
                </c:pt>
                <c:pt idx="4" formatCode="#,##0.00;&quot;△&quot;#,##0.00;&quot;-&quot;">
                  <c:v>7.27</c:v>
                </c:pt>
              </c:numCache>
            </c:numRef>
          </c:val>
          <c:smooth val="0"/>
          <c:extLst xmlns:c16r2="http://schemas.microsoft.com/office/drawing/2015/06/chart">
            <c:ext xmlns:c16="http://schemas.microsoft.com/office/drawing/2014/chart" uri="{C3380CC4-5D6E-409C-BE32-E72D297353CC}">
              <c16:uniqueId val="{00000001-1046-4C2D-AC6C-44BA44497925}"/>
            </c:ext>
          </c:extLst>
        </c:ser>
        <c:dLbls>
          <c:showLegendKey val="0"/>
          <c:showVal val="0"/>
          <c:showCatName val="0"/>
          <c:showSerName val="0"/>
          <c:showPercent val="0"/>
          <c:showBubbleSize val="0"/>
        </c:dLbls>
        <c:marker val="1"/>
        <c:smooth val="0"/>
        <c:axId val="170074496"/>
        <c:axId val="170076416"/>
      </c:lineChart>
      <c:dateAx>
        <c:axId val="170074496"/>
        <c:scaling>
          <c:orientation val="minMax"/>
        </c:scaling>
        <c:delete val="1"/>
        <c:axPos val="b"/>
        <c:numFmt formatCode="&quot;H&quot;yy" sourceLinked="1"/>
        <c:majorTickMark val="none"/>
        <c:minorTickMark val="none"/>
        <c:tickLblPos val="none"/>
        <c:crossAx val="170076416"/>
        <c:crosses val="autoZero"/>
        <c:auto val="1"/>
        <c:lblOffset val="100"/>
        <c:baseTimeUnit val="years"/>
      </c:dateAx>
      <c:valAx>
        <c:axId val="17007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07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93.43</c:v>
                </c:pt>
                <c:pt idx="1">
                  <c:v>96.59</c:v>
                </c:pt>
                <c:pt idx="2">
                  <c:v>97.74</c:v>
                </c:pt>
                <c:pt idx="3">
                  <c:v>102.99</c:v>
                </c:pt>
                <c:pt idx="4">
                  <c:v>99.02</c:v>
                </c:pt>
              </c:numCache>
            </c:numRef>
          </c:val>
          <c:extLst xmlns:c16r2="http://schemas.microsoft.com/office/drawing/2015/06/chart">
            <c:ext xmlns:c16="http://schemas.microsoft.com/office/drawing/2014/chart" uri="{C3380CC4-5D6E-409C-BE32-E72D297353CC}">
              <c16:uniqueId val="{00000000-A482-4FDD-834C-06355A3304F0}"/>
            </c:ext>
          </c:extLst>
        </c:ser>
        <c:dLbls>
          <c:showLegendKey val="0"/>
          <c:showVal val="0"/>
          <c:showCatName val="0"/>
          <c:showSerName val="0"/>
          <c:showPercent val="0"/>
          <c:showBubbleSize val="0"/>
        </c:dLbls>
        <c:gapWidth val="150"/>
        <c:axId val="170119936"/>
        <c:axId val="17012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130.33000000000001</c:v>
                </c:pt>
                <c:pt idx="1">
                  <c:v>138.21</c:v>
                </c:pt>
                <c:pt idx="2">
                  <c:v>142.66999999999999</c:v>
                </c:pt>
                <c:pt idx="3">
                  <c:v>95.77</c:v>
                </c:pt>
                <c:pt idx="4">
                  <c:v>97.37</c:v>
                </c:pt>
              </c:numCache>
            </c:numRef>
          </c:val>
          <c:smooth val="0"/>
          <c:extLst xmlns:c16r2="http://schemas.microsoft.com/office/drawing/2015/06/chart">
            <c:ext xmlns:c16="http://schemas.microsoft.com/office/drawing/2014/chart" uri="{C3380CC4-5D6E-409C-BE32-E72D297353CC}">
              <c16:uniqueId val="{00000001-A482-4FDD-834C-06355A3304F0}"/>
            </c:ext>
          </c:extLst>
        </c:ser>
        <c:dLbls>
          <c:showLegendKey val="0"/>
          <c:showVal val="0"/>
          <c:showCatName val="0"/>
          <c:showSerName val="0"/>
          <c:showPercent val="0"/>
          <c:showBubbleSize val="0"/>
        </c:dLbls>
        <c:marker val="1"/>
        <c:smooth val="0"/>
        <c:axId val="170119936"/>
        <c:axId val="170121856"/>
      </c:lineChart>
      <c:dateAx>
        <c:axId val="170119936"/>
        <c:scaling>
          <c:orientation val="minMax"/>
        </c:scaling>
        <c:delete val="1"/>
        <c:axPos val="b"/>
        <c:numFmt formatCode="&quot;H&quot;yy" sourceLinked="1"/>
        <c:majorTickMark val="none"/>
        <c:minorTickMark val="none"/>
        <c:tickLblPos val="none"/>
        <c:crossAx val="170121856"/>
        <c:crosses val="autoZero"/>
        <c:auto val="1"/>
        <c:lblOffset val="100"/>
        <c:baseTimeUnit val="years"/>
      </c:dateAx>
      <c:valAx>
        <c:axId val="17012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11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352.51</c:v>
                </c:pt>
                <c:pt idx="1">
                  <c:v>348.44</c:v>
                </c:pt>
                <c:pt idx="2">
                  <c:v>211.29</c:v>
                </c:pt>
                <c:pt idx="3">
                  <c:v>163.99</c:v>
                </c:pt>
                <c:pt idx="4">
                  <c:v>158.12</c:v>
                </c:pt>
              </c:numCache>
            </c:numRef>
          </c:val>
          <c:extLst xmlns:c16r2="http://schemas.microsoft.com/office/drawing/2015/06/chart">
            <c:ext xmlns:c16="http://schemas.microsoft.com/office/drawing/2014/chart" uri="{C3380CC4-5D6E-409C-BE32-E72D297353CC}">
              <c16:uniqueId val="{00000000-D1A2-4622-B1C2-E3E602329437}"/>
            </c:ext>
          </c:extLst>
        </c:ser>
        <c:dLbls>
          <c:showLegendKey val="0"/>
          <c:showVal val="0"/>
          <c:showCatName val="0"/>
          <c:showSerName val="0"/>
          <c:showPercent val="0"/>
          <c:showBubbleSize val="0"/>
        </c:dLbls>
        <c:gapWidth val="150"/>
        <c:axId val="170165376"/>
        <c:axId val="17016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359.02</c:v>
                </c:pt>
                <c:pt idx="1">
                  <c:v>306.97000000000003</c:v>
                </c:pt>
                <c:pt idx="2">
                  <c:v>337.85</c:v>
                </c:pt>
                <c:pt idx="3">
                  <c:v>290.94</c:v>
                </c:pt>
                <c:pt idx="4">
                  <c:v>287.39</c:v>
                </c:pt>
              </c:numCache>
            </c:numRef>
          </c:val>
          <c:smooth val="0"/>
          <c:extLst xmlns:c16r2="http://schemas.microsoft.com/office/drawing/2015/06/chart">
            <c:ext xmlns:c16="http://schemas.microsoft.com/office/drawing/2014/chart" uri="{C3380CC4-5D6E-409C-BE32-E72D297353CC}">
              <c16:uniqueId val="{00000001-D1A2-4622-B1C2-E3E602329437}"/>
            </c:ext>
          </c:extLst>
        </c:ser>
        <c:dLbls>
          <c:showLegendKey val="0"/>
          <c:showVal val="0"/>
          <c:showCatName val="0"/>
          <c:showSerName val="0"/>
          <c:showPercent val="0"/>
          <c:showBubbleSize val="0"/>
        </c:dLbls>
        <c:marker val="1"/>
        <c:smooth val="0"/>
        <c:axId val="170165376"/>
        <c:axId val="170167296"/>
      </c:lineChart>
      <c:dateAx>
        <c:axId val="170165376"/>
        <c:scaling>
          <c:orientation val="minMax"/>
        </c:scaling>
        <c:delete val="1"/>
        <c:axPos val="b"/>
        <c:numFmt formatCode="&quot;H&quot;yy" sourceLinked="1"/>
        <c:majorTickMark val="none"/>
        <c:minorTickMark val="none"/>
        <c:tickLblPos val="none"/>
        <c:crossAx val="170167296"/>
        <c:crosses val="autoZero"/>
        <c:auto val="1"/>
        <c:lblOffset val="100"/>
        <c:baseTimeUnit val="years"/>
      </c:dateAx>
      <c:valAx>
        <c:axId val="1701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16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157-49AF-B235-4C8C1F2828F9}"/>
            </c:ext>
          </c:extLst>
        </c:ser>
        <c:dLbls>
          <c:showLegendKey val="0"/>
          <c:showVal val="0"/>
          <c:showCatName val="0"/>
          <c:showSerName val="0"/>
          <c:showPercent val="0"/>
          <c:showBubbleSize val="0"/>
        </c:dLbls>
        <c:gapWidth val="150"/>
        <c:axId val="170329600"/>
        <c:axId val="17033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157-49AF-B235-4C8C1F2828F9}"/>
            </c:ext>
          </c:extLst>
        </c:ser>
        <c:dLbls>
          <c:showLegendKey val="0"/>
          <c:showVal val="0"/>
          <c:showCatName val="0"/>
          <c:showSerName val="0"/>
          <c:showPercent val="0"/>
          <c:showBubbleSize val="0"/>
        </c:dLbls>
        <c:marker val="1"/>
        <c:smooth val="0"/>
        <c:axId val="170329600"/>
        <c:axId val="170331520"/>
      </c:lineChart>
      <c:dateAx>
        <c:axId val="170329600"/>
        <c:scaling>
          <c:orientation val="minMax"/>
        </c:scaling>
        <c:delete val="1"/>
        <c:axPos val="b"/>
        <c:numFmt formatCode="&quot;H&quot;yy" sourceLinked="1"/>
        <c:majorTickMark val="none"/>
        <c:minorTickMark val="none"/>
        <c:tickLblPos val="none"/>
        <c:crossAx val="170331520"/>
        <c:crosses val="autoZero"/>
        <c:auto val="1"/>
        <c:lblOffset val="100"/>
        <c:baseTimeUnit val="years"/>
      </c:dateAx>
      <c:valAx>
        <c:axId val="17033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32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67.959999999999994</c:v>
                </c:pt>
                <c:pt idx="1">
                  <c:v>64.8</c:v>
                </c:pt>
                <c:pt idx="2">
                  <c:v>69.56</c:v>
                </c:pt>
                <c:pt idx="3">
                  <c:v>72.239999999999995</c:v>
                </c:pt>
                <c:pt idx="4">
                  <c:v>70.040000000000006</c:v>
                </c:pt>
              </c:numCache>
            </c:numRef>
          </c:val>
          <c:extLst xmlns:c16r2="http://schemas.microsoft.com/office/drawing/2015/06/chart">
            <c:ext xmlns:c16="http://schemas.microsoft.com/office/drawing/2014/chart" uri="{C3380CC4-5D6E-409C-BE32-E72D297353CC}">
              <c16:uniqueId val="{00000000-41D1-4F65-A94A-E070304F095E}"/>
            </c:ext>
          </c:extLst>
        </c:ser>
        <c:dLbls>
          <c:showLegendKey val="0"/>
          <c:showVal val="0"/>
          <c:showCatName val="0"/>
          <c:showSerName val="0"/>
          <c:showPercent val="0"/>
          <c:showBubbleSize val="0"/>
        </c:dLbls>
        <c:gapWidth val="150"/>
        <c:axId val="170366848"/>
        <c:axId val="17037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60.18</c:v>
                </c:pt>
                <c:pt idx="1">
                  <c:v>58.19</c:v>
                </c:pt>
                <c:pt idx="2">
                  <c:v>56.65</c:v>
                </c:pt>
                <c:pt idx="3">
                  <c:v>55.61</c:v>
                </c:pt>
                <c:pt idx="4">
                  <c:v>50.64</c:v>
                </c:pt>
              </c:numCache>
            </c:numRef>
          </c:val>
          <c:smooth val="0"/>
          <c:extLst xmlns:c16r2="http://schemas.microsoft.com/office/drawing/2015/06/chart">
            <c:ext xmlns:c16="http://schemas.microsoft.com/office/drawing/2014/chart" uri="{C3380CC4-5D6E-409C-BE32-E72D297353CC}">
              <c16:uniqueId val="{00000001-41D1-4F65-A94A-E070304F095E}"/>
            </c:ext>
          </c:extLst>
        </c:ser>
        <c:dLbls>
          <c:showLegendKey val="0"/>
          <c:showVal val="0"/>
          <c:showCatName val="0"/>
          <c:showSerName val="0"/>
          <c:showPercent val="0"/>
          <c:showBubbleSize val="0"/>
        </c:dLbls>
        <c:marker val="1"/>
        <c:smooth val="0"/>
        <c:axId val="170366848"/>
        <c:axId val="170377216"/>
      </c:lineChart>
      <c:dateAx>
        <c:axId val="170366848"/>
        <c:scaling>
          <c:orientation val="minMax"/>
        </c:scaling>
        <c:delete val="1"/>
        <c:axPos val="b"/>
        <c:numFmt formatCode="&quot;H&quot;yy" sourceLinked="1"/>
        <c:majorTickMark val="none"/>
        <c:minorTickMark val="none"/>
        <c:tickLblPos val="none"/>
        <c:crossAx val="170377216"/>
        <c:crosses val="autoZero"/>
        <c:auto val="1"/>
        <c:lblOffset val="100"/>
        <c:baseTimeUnit val="years"/>
      </c:dateAx>
      <c:valAx>
        <c:axId val="17037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36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【100.50】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【39.03】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
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
データ!H6</f>
        <v>
茨城県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
1</v>
      </c>
      <c r="C7" s="45"/>
      <c r="D7" s="45"/>
      <c r="E7" s="45"/>
      <c r="F7" s="45"/>
      <c r="G7" s="45"/>
      <c r="H7" s="45"/>
      <c r="I7" s="45" t="s">
        <v>
2</v>
      </c>
      <c r="J7" s="45"/>
      <c r="K7" s="45"/>
      <c r="L7" s="45"/>
      <c r="M7" s="45"/>
      <c r="N7" s="45"/>
      <c r="O7" s="45"/>
      <c r="P7" s="45" t="s">
        <v>
3</v>
      </c>
      <c r="Q7" s="45"/>
      <c r="R7" s="45"/>
      <c r="S7" s="45"/>
      <c r="T7" s="45"/>
      <c r="U7" s="45"/>
      <c r="V7" s="45"/>
      <c r="W7" s="45" t="s">
        <v>
4</v>
      </c>
      <c r="X7" s="45"/>
      <c r="Y7" s="45"/>
      <c r="Z7" s="45"/>
      <c r="AA7" s="45"/>
      <c r="AB7" s="45"/>
      <c r="AC7" s="45"/>
      <c r="AD7" s="45" t="s">
        <v>
5</v>
      </c>
      <c r="AE7" s="45"/>
      <c r="AF7" s="45"/>
      <c r="AG7" s="45"/>
      <c r="AH7" s="45"/>
      <c r="AI7" s="45"/>
      <c r="AJ7" s="45"/>
      <c r="AK7" s="3"/>
      <c r="AL7" s="45" t="s">
        <v>
6</v>
      </c>
      <c r="AM7" s="45"/>
      <c r="AN7" s="45"/>
      <c r="AO7" s="45"/>
      <c r="AP7" s="45"/>
      <c r="AQ7" s="45"/>
      <c r="AR7" s="45"/>
      <c r="AS7" s="45"/>
      <c r="AT7" s="45" t="s">
        <v>
7</v>
      </c>
      <c r="AU7" s="45"/>
      <c r="AV7" s="45"/>
      <c r="AW7" s="45"/>
      <c r="AX7" s="45"/>
      <c r="AY7" s="45"/>
      <c r="AZ7" s="45"/>
      <c r="BA7" s="45"/>
      <c r="BB7" s="45" t="s">
        <v>
8</v>
      </c>
      <c r="BC7" s="45"/>
      <c r="BD7" s="45"/>
      <c r="BE7" s="45"/>
      <c r="BF7" s="45"/>
      <c r="BG7" s="45"/>
      <c r="BH7" s="45"/>
      <c r="BI7" s="45"/>
      <c r="BJ7" s="3"/>
      <c r="BK7" s="3"/>
      <c r="BL7" s="4" t="s">
        <v>
9</v>
      </c>
      <c r="BM7" s="5"/>
      <c r="BN7" s="5"/>
      <c r="BO7" s="5"/>
      <c r="BP7" s="5"/>
      <c r="BQ7" s="5"/>
      <c r="BR7" s="5"/>
      <c r="BS7" s="5"/>
      <c r="BT7" s="5"/>
      <c r="BU7" s="5"/>
      <c r="BV7" s="5"/>
      <c r="BW7" s="5"/>
      <c r="BX7" s="5"/>
      <c r="BY7" s="6"/>
    </row>
    <row r="8" spans="1:78" ht="18.75" customHeight="1" x14ac:dyDescent="0.15">
      <c r="A8" s="2"/>
      <c r="B8" s="49" t="str">
        <f>
データ!I6</f>
        <v>
法適用</v>
      </c>
      <c r="C8" s="49"/>
      <c r="D8" s="49"/>
      <c r="E8" s="49"/>
      <c r="F8" s="49"/>
      <c r="G8" s="49"/>
      <c r="H8" s="49"/>
      <c r="I8" s="49" t="str">
        <f>
データ!J6</f>
        <v>
下水道事業</v>
      </c>
      <c r="J8" s="49"/>
      <c r="K8" s="49"/>
      <c r="L8" s="49"/>
      <c r="M8" s="49"/>
      <c r="N8" s="49"/>
      <c r="O8" s="49"/>
      <c r="P8" s="49" t="str">
        <f>
データ!K6</f>
        <v>
流域下水道</v>
      </c>
      <c r="Q8" s="49"/>
      <c r="R8" s="49"/>
      <c r="S8" s="49"/>
      <c r="T8" s="49"/>
      <c r="U8" s="49"/>
      <c r="V8" s="49"/>
      <c r="W8" s="49" t="str">
        <f>
データ!L6</f>
        <v>
E1</v>
      </c>
      <c r="X8" s="49"/>
      <c r="Y8" s="49"/>
      <c r="Z8" s="49"/>
      <c r="AA8" s="49"/>
      <c r="AB8" s="49"/>
      <c r="AC8" s="49"/>
      <c r="AD8" s="50" t="str">
        <f>
データ!$M$6</f>
        <v>
非設置</v>
      </c>
      <c r="AE8" s="50"/>
      <c r="AF8" s="50"/>
      <c r="AG8" s="50"/>
      <c r="AH8" s="50"/>
      <c r="AI8" s="50"/>
      <c r="AJ8" s="50"/>
      <c r="AK8" s="3"/>
      <c r="AL8" s="51">
        <f>
データ!S6</f>
        <v>
2921436</v>
      </c>
      <c r="AM8" s="51"/>
      <c r="AN8" s="51"/>
      <c r="AO8" s="51"/>
      <c r="AP8" s="51"/>
      <c r="AQ8" s="51"/>
      <c r="AR8" s="51"/>
      <c r="AS8" s="51"/>
      <c r="AT8" s="46">
        <f>
データ!T6</f>
        <v>
6097.39</v>
      </c>
      <c r="AU8" s="46"/>
      <c r="AV8" s="46"/>
      <c r="AW8" s="46"/>
      <c r="AX8" s="46"/>
      <c r="AY8" s="46"/>
      <c r="AZ8" s="46"/>
      <c r="BA8" s="46"/>
      <c r="BB8" s="46">
        <f>
データ!U6</f>
        <v>
479.13</v>
      </c>
      <c r="BC8" s="46"/>
      <c r="BD8" s="46"/>
      <c r="BE8" s="46"/>
      <c r="BF8" s="46"/>
      <c r="BG8" s="46"/>
      <c r="BH8" s="46"/>
      <c r="BI8" s="46"/>
      <c r="BJ8" s="3"/>
      <c r="BK8" s="3"/>
      <c r="BL8" s="47" t="s">
        <v>
10</v>
      </c>
      <c r="BM8" s="48"/>
      <c r="BN8" s="7" t="s">
        <v>
11</v>
      </c>
      <c r="BO8" s="8"/>
      <c r="BP8" s="8"/>
      <c r="BQ8" s="8"/>
      <c r="BR8" s="8"/>
      <c r="BS8" s="8"/>
      <c r="BT8" s="8"/>
      <c r="BU8" s="8"/>
      <c r="BV8" s="8"/>
      <c r="BW8" s="8"/>
      <c r="BX8" s="8"/>
      <c r="BY8" s="9"/>
    </row>
    <row r="9" spans="1:78" ht="18.75" customHeight="1" x14ac:dyDescent="0.15">
      <c r="A9" s="2"/>
      <c r="B9" s="45" t="s">
        <v>
12</v>
      </c>
      <c r="C9" s="45"/>
      <c r="D9" s="45"/>
      <c r="E9" s="45"/>
      <c r="F9" s="45"/>
      <c r="G9" s="45"/>
      <c r="H9" s="45"/>
      <c r="I9" s="45" t="s">
        <v>
13</v>
      </c>
      <c r="J9" s="45"/>
      <c r="K9" s="45"/>
      <c r="L9" s="45"/>
      <c r="M9" s="45"/>
      <c r="N9" s="45"/>
      <c r="O9" s="45"/>
      <c r="P9" s="45" t="s">
        <v>
14</v>
      </c>
      <c r="Q9" s="45"/>
      <c r="R9" s="45"/>
      <c r="S9" s="45"/>
      <c r="T9" s="45"/>
      <c r="U9" s="45"/>
      <c r="V9" s="45"/>
      <c r="W9" s="45" t="s">
        <v>
15</v>
      </c>
      <c r="X9" s="45"/>
      <c r="Y9" s="45"/>
      <c r="Z9" s="45"/>
      <c r="AA9" s="45"/>
      <c r="AB9" s="45"/>
      <c r="AC9" s="45"/>
      <c r="AD9" s="45" t="s">
        <v>
16</v>
      </c>
      <c r="AE9" s="45"/>
      <c r="AF9" s="45"/>
      <c r="AG9" s="45"/>
      <c r="AH9" s="45"/>
      <c r="AI9" s="45"/>
      <c r="AJ9" s="45"/>
      <c r="AK9" s="3"/>
      <c r="AL9" s="45" t="s">
        <v>
17</v>
      </c>
      <c r="AM9" s="45"/>
      <c r="AN9" s="45"/>
      <c r="AO9" s="45"/>
      <c r="AP9" s="45"/>
      <c r="AQ9" s="45"/>
      <c r="AR9" s="45"/>
      <c r="AS9" s="45"/>
      <c r="AT9" s="45" t="s">
        <v>
18</v>
      </c>
      <c r="AU9" s="45"/>
      <c r="AV9" s="45"/>
      <c r="AW9" s="45"/>
      <c r="AX9" s="45"/>
      <c r="AY9" s="45"/>
      <c r="AZ9" s="45"/>
      <c r="BA9" s="45"/>
      <c r="BB9" s="45" t="s">
        <v>
19</v>
      </c>
      <c r="BC9" s="45"/>
      <c r="BD9" s="45"/>
      <c r="BE9" s="45"/>
      <c r="BF9" s="45"/>
      <c r="BG9" s="45"/>
      <c r="BH9" s="45"/>
      <c r="BI9" s="45"/>
      <c r="BJ9" s="3"/>
      <c r="BK9" s="3"/>
      <c r="BL9" s="52" t="s">
        <v>
20</v>
      </c>
      <c r="BM9" s="53"/>
      <c r="BN9" s="10" t="s">
        <v>
21</v>
      </c>
      <c r="BO9" s="11"/>
      <c r="BP9" s="11"/>
      <c r="BQ9" s="11"/>
      <c r="BR9" s="11"/>
      <c r="BS9" s="11"/>
      <c r="BT9" s="11"/>
      <c r="BU9" s="11"/>
      <c r="BV9" s="11"/>
      <c r="BW9" s="11"/>
      <c r="BX9" s="11"/>
      <c r="BY9" s="12"/>
    </row>
    <row r="10" spans="1:78" ht="18.75" customHeight="1" x14ac:dyDescent="0.15">
      <c r="A10" s="2"/>
      <c r="B10" s="46" t="str">
        <f>
データ!N6</f>
        <v>
-</v>
      </c>
      <c r="C10" s="46"/>
      <c r="D10" s="46"/>
      <c r="E10" s="46"/>
      <c r="F10" s="46"/>
      <c r="G10" s="46"/>
      <c r="H10" s="46"/>
      <c r="I10" s="46">
        <f>
データ!O6</f>
        <v>
83.34</v>
      </c>
      <c r="J10" s="46"/>
      <c r="K10" s="46"/>
      <c r="L10" s="46"/>
      <c r="M10" s="46"/>
      <c r="N10" s="46"/>
      <c r="O10" s="46"/>
      <c r="P10" s="46">
        <f>
データ!P6</f>
        <v>
46.66</v>
      </c>
      <c r="Q10" s="46"/>
      <c r="R10" s="46"/>
      <c r="S10" s="46"/>
      <c r="T10" s="46"/>
      <c r="U10" s="46"/>
      <c r="V10" s="46"/>
      <c r="W10" s="46">
        <f>
データ!Q6</f>
        <v>
110.15</v>
      </c>
      <c r="X10" s="46"/>
      <c r="Y10" s="46"/>
      <c r="Z10" s="46"/>
      <c r="AA10" s="46"/>
      <c r="AB10" s="46"/>
      <c r="AC10" s="46"/>
      <c r="AD10" s="51">
        <f>
データ!R6</f>
        <v>
0</v>
      </c>
      <c r="AE10" s="51"/>
      <c r="AF10" s="51"/>
      <c r="AG10" s="51"/>
      <c r="AH10" s="51"/>
      <c r="AI10" s="51"/>
      <c r="AJ10" s="51"/>
      <c r="AK10" s="2"/>
      <c r="AL10" s="51">
        <f>
データ!V6</f>
        <v>
1008533</v>
      </c>
      <c r="AM10" s="51"/>
      <c r="AN10" s="51"/>
      <c r="AO10" s="51"/>
      <c r="AP10" s="51"/>
      <c r="AQ10" s="51"/>
      <c r="AR10" s="51"/>
      <c r="AS10" s="51"/>
      <c r="AT10" s="46">
        <f>
データ!W6</f>
        <v>
328.83</v>
      </c>
      <c r="AU10" s="46"/>
      <c r="AV10" s="46"/>
      <c r="AW10" s="46"/>
      <c r="AX10" s="46"/>
      <c r="AY10" s="46"/>
      <c r="AZ10" s="46"/>
      <c r="BA10" s="46"/>
      <c r="BB10" s="46">
        <f>
データ!X6</f>
        <v>
3067.03</v>
      </c>
      <c r="BC10" s="46"/>
      <c r="BD10" s="46"/>
      <c r="BE10" s="46"/>
      <c r="BF10" s="46"/>
      <c r="BG10" s="46"/>
      <c r="BH10" s="46"/>
      <c r="BI10" s="46"/>
      <c r="BJ10" s="2"/>
      <c r="BK10" s="2"/>
      <c r="BL10" s="69" t="s">
        <v>
22</v>
      </c>
      <c r="BM10" s="70"/>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
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
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
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
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
27</v>
      </c>
      <c r="BM45" s="85"/>
      <c r="BN45" s="85"/>
      <c r="BO45" s="85"/>
      <c r="BP45" s="85"/>
      <c r="BQ45" s="85"/>
      <c r="BR45" s="85"/>
      <c r="BS45" s="85"/>
      <c r="BT45" s="85"/>
      <c r="BU45" s="85"/>
      <c r="BV45" s="85"/>
      <c r="BW45" s="85"/>
      <c r="BX45" s="85"/>
      <c r="BY45" s="85"/>
      <c r="BZ45" s="8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
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
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
29</v>
      </c>
      <c r="BM64" s="85"/>
      <c r="BN64" s="85"/>
      <c r="BO64" s="85"/>
      <c r="BP64" s="85"/>
      <c r="BQ64" s="85"/>
      <c r="BR64" s="85"/>
      <c r="BS64" s="85"/>
      <c r="BT64" s="85"/>
      <c r="BU64" s="85"/>
      <c r="BV64" s="85"/>
      <c r="BW64" s="85"/>
      <c r="BX64" s="85"/>
      <c r="BY64" s="85"/>
      <c r="BZ64" s="8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
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
30</v>
      </c>
    </row>
    <row r="84" spans="1:78" hidden="1" x14ac:dyDescent="0.15">
      <c r="B84" s="26" t="s">
        <v>
31</v>
      </c>
      <c r="C84" s="26"/>
      <c r="D84" s="26"/>
      <c r="E84" s="26" t="s">
        <v>
32</v>
      </c>
      <c r="F84" s="26" t="s">
        <v>
33</v>
      </c>
      <c r="G84" s="26" t="s">
        <v>
34</v>
      </c>
      <c r="H84" s="26" t="s">
        <v>
35</v>
      </c>
      <c r="I84" s="26" t="s">
        <v>
36</v>
      </c>
      <c r="J84" s="26" t="s">
        <v>
37</v>
      </c>
      <c r="K84" s="26" t="s">
        <v>
38</v>
      </c>
      <c r="L84" s="26" t="s">
        <v>
39</v>
      </c>
      <c r="M84" s="26" t="s">
        <v>
40</v>
      </c>
      <c r="N84" s="26" t="s">
        <v>
41</v>
      </c>
      <c r="O84" s="26" t="s">
        <v>
42</v>
      </c>
    </row>
    <row r="85" spans="1:78" hidden="1" x14ac:dyDescent="0.15">
      <c r="B85" s="26"/>
      <c r="C85" s="26"/>
      <c r="D85" s="26"/>
      <c r="E85" s="26" t="str">
        <f>
データ!AI6</f>
        <v>
【100.50】</v>
      </c>
      <c r="F85" s="26" t="str">
        <f>
データ!AT6</f>
        <v>
【7.23】</v>
      </c>
      <c r="G85" s="26" t="str">
        <f>
データ!BE6</f>
        <v>
【97.06】</v>
      </c>
      <c r="H85" s="26" t="str">
        <f>
データ!BP6</f>
        <v>
【291.40】</v>
      </c>
      <c r="I85" s="26" t="str">
        <f>
データ!CA6</f>
        <v>
【0.00】</v>
      </c>
      <c r="J85" s="26" t="str">
        <f>
データ!CL6</f>
        <v>
【51.39】</v>
      </c>
      <c r="K85" s="26" t="str">
        <f>
データ!CW6</f>
        <v>
【66.94】</v>
      </c>
      <c r="L85" s="26" t="str">
        <f>
データ!DH6</f>
        <v>
【93.03】</v>
      </c>
      <c r="M85" s="26" t="str">
        <f>
データ!DS6</f>
        <v>
【39.03】</v>
      </c>
      <c r="N85" s="26" t="str">
        <f>
データ!ED6</f>
        <v>
【1.16】</v>
      </c>
      <c r="O85" s="26" t="str">
        <f>
データ!EO6</f>
        <v>
【0.09】</v>
      </c>
    </row>
  </sheetData>
  <sheetProtection algorithmName="SHA-512" hashValue="oNn7Eyb2eroSZJyGJiC1rvD41APxWCwstQgwmVRXBALP+mcIueJTJej5l+KFwQ//JX53qNlZC/DT4fQFTevvCw==" saltValue="F8LQSqjRbmgDu3jpM4+1k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
43</v>
      </c>
      <c r="Y1" s="27">
        <v>
1</v>
      </c>
      <c r="Z1" s="27">
        <v>
1</v>
      </c>
      <c r="AA1" s="27">
        <v>
1</v>
      </c>
      <c r="AB1" s="27">
        <v>
1</v>
      </c>
      <c r="AC1" s="27">
        <v>
1</v>
      </c>
      <c r="AD1" s="27">
        <v>
1</v>
      </c>
      <c r="AE1" s="27">
        <v>
1</v>
      </c>
      <c r="AF1" s="27">
        <v>
1</v>
      </c>
      <c r="AG1" s="27">
        <v>
1</v>
      </c>
      <c r="AH1" s="27">
        <v>
1</v>
      </c>
      <c r="AI1" s="27"/>
      <c r="AJ1" s="27">
        <v>
1</v>
      </c>
      <c r="AK1" s="27">
        <v>
1</v>
      </c>
      <c r="AL1" s="27">
        <v>
1</v>
      </c>
      <c r="AM1" s="27">
        <v>
1</v>
      </c>
      <c r="AN1" s="27">
        <v>
1</v>
      </c>
      <c r="AO1" s="27">
        <v>
1</v>
      </c>
      <c r="AP1" s="27">
        <v>
1</v>
      </c>
      <c r="AQ1" s="27">
        <v>
1</v>
      </c>
      <c r="AR1" s="27">
        <v>
1</v>
      </c>
      <c r="AS1" s="27">
        <v>
1</v>
      </c>
      <c r="AT1" s="27"/>
      <c r="AU1" s="27">
        <v>
1</v>
      </c>
      <c r="AV1" s="27">
        <v>
1</v>
      </c>
      <c r="AW1" s="27">
        <v>
1</v>
      </c>
      <c r="AX1" s="27">
        <v>
1</v>
      </c>
      <c r="AY1" s="27">
        <v>
1</v>
      </c>
      <c r="AZ1" s="27">
        <v>
1</v>
      </c>
      <c r="BA1" s="27">
        <v>
1</v>
      </c>
      <c r="BB1" s="27">
        <v>
1</v>
      </c>
      <c r="BC1" s="27">
        <v>
1</v>
      </c>
      <c r="BD1" s="27">
        <v>
1</v>
      </c>
      <c r="BE1" s="27"/>
      <c r="BF1" s="27">
        <v>
1</v>
      </c>
      <c r="BG1" s="27">
        <v>
1</v>
      </c>
      <c r="BH1" s="27">
        <v>
1</v>
      </c>
      <c r="BI1" s="27">
        <v>
1</v>
      </c>
      <c r="BJ1" s="27">
        <v>
1</v>
      </c>
      <c r="BK1" s="27">
        <v>
1</v>
      </c>
      <c r="BL1" s="27">
        <v>
1</v>
      </c>
      <c r="BM1" s="27">
        <v>
1</v>
      </c>
      <c r="BN1" s="27">
        <v>
1</v>
      </c>
      <c r="BO1" s="27">
        <v>
1</v>
      </c>
      <c r="BP1" s="27"/>
      <c r="BQ1" s="27">
        <v>
1</v>
      </c>
      <c r="BR1" s="27">
        <v>
1</v>
      </c>
      <c r="BS1" s="27">
        <v>
1</v>
      </c>
      <c r="BT1" s="27">
        <v>
1</v>
      </c>
      <c r="BU1" s="27">
        <v>
1</v>
      </c>
      <c r="BV1" s="27">
        <v>
1</v>
      </c>
      <c r="BW1" s="27">
        <v>
1</v>
      </c>
      <c r="BX1" s="27">
        <v>
1</v>
      </c>
      <c r="BY1" s="27">
        <v>
1</v>
      </c>
      <c r="BZ1" s="27">
        <v>
1</v>
      </c>
      <c r="CA1" s="27"/>
      <c r="CB1" s="27">
        <v>
1</v>
      </c>
      <c r="CC1" s="27">
        <v>
1</v>
      </c>
      <c r="CD1" s="27">
        <v>
1</v>
      </c>
      <c r="CE1" s="27">
        <v>
1</v>
      </c>
      <c r="CF1" s="27">
        <v>
1</v>
      </c>
      <c r="CG1" s="27">
        <v>
1</v>
      </c>
      <c r="CH1" s="27">
        <v>
1</v>
      </c>
      <c r="CI1" s="27">
        <v>
1</v>
      </c>
      <c r="CJ1" s="27">
        <v>
1</v>
      </c>
      <c r="CK1" s="27">
        <v>
1</v>
      </c>
      <c r="CL1" s="27"/>
      <c r="CM1" s="27">
        <v>
1</v>
      </c>
      <c r="CN1" s="27">
        <v>
1</v>
      </c>
      <c r="CO1" s="27">
        <v>
1</v>
      </c>
      <c r="CP1" s="27">
        <v>
1</v>
      </c>
      <c r="CQ1" s="27">
        <v>
1</v>
      </c>
      <c r="CR1" s="27">
        <v>
1</v>
      </c>
      <c r="CS1" s="27">
        <v>
1</v>
      </c>
      <c r="CT1" s="27">
        <v>
1</v>
      </c>
      <c r="CU1" s="27">
        <v>
1</v>
      </c>
      <c r="CV1" s="27">
        <v>
1</v>
      </c>
      <c r="CW1" s="27"/>
      <c r="CX1" s="27">
        <v>
1</v>
      </c>
      <c r="CY1" s="27">
        <v>
1</v>
      </c>
      <c r="CZ1" s="27">
        <v>
1</v>
      </c>
      <c r="DA1" s="27">
        <v>
1</v>
      </c>
      <c r="DB1" s="27">
        <v>
1</v>
      </c>
      <c r="DC1" s="27">
        <v>
1</v>
      </c>
      <c r="DD1" s="27">
        <v>
1</v>
      </c>
      <c r="DE1" s="27">
        <v>
1</v>
      </c>
      <c r="DF1" s="27">
        <v>
1</v>
      </c>
      <c r="DG1" s="27">
        <v>
1</v>
      </c>
      <c r="DH1" s="27"/>
      <c r="DI1" s="27">
        <v>
1</v>
      </c>
      <c r="DJ1" s="27">
        <v>
1</v>
      </c>
      <c r="DK1" s="27">
        <v>
1</v>
      </c>
      <c r="DL1" s="27">
        <v>
1</v>
      </c>
      <c r="DM1" s="27">
        <v>
1</v>
      </c>
      <c r="DN1" s="27">
        <v>
1</v>
      </c>
      <c r="DO1" s="27">
        <v>
1</v>
      </c>
      <c r="DP1" s="27">
        <v>
1</v>
      </c>
      <c r="DQ1" s="27">
        <v>
1</v>
      </c>
      <c r="DR1" s="27">
        <v>
1</v>
      </c>
      <c r="DS1" s="27"/>
      <c r="DT1" s="27">
        <v>
1</v>
      </c>
      <c r="DU1" s="27">
        <v>
1</v>
      </c>
      <c r="DV1" s="27">
        <v>
1</v>
      </c>
      <c r="DW1" s="27">
        <v>
1</v>
      </c>
      <c r="DX1" s="27">
        <v>
1</v>
      </c>
      <c r="DY1" s="27">
        <v>
1</v>
      </c>
      <c r="DZ1" s="27">
        <v>
1</v>
      </c>
      <c r="EA1" s="27">
        <v>
1</v>
      </c>
      <c r="EB1" s="27">
        <v>
1</v>
      </c>
      <c r="EC1" s="27">
        <v>
1</v>
      </c>
      <c r="ED1" s="27"/>
      <c r="EE1" s="27">
        <v>
1</v>
      </c>
      <c r="EF1" s="27">
        <v>
1</v>
      </c>
      <c r="EG1" s="27">
        <v>
1</v>
      </c>
      <c r="EH1" s="27">
        <v>
1</v>
      </c>
      <c r="EI1" s="27">
        <v>
1</v>
      </c>
      <c r="EJ1" s="27">
        <v>
1</v>
      </c>
      <c r="EK1" s="27">
        <v>
1</v>
      </c>
      <c r="EL1" s="27">
        <v>
1</v>
      </c>
      <c r="EM1" s="27">
        <v>
1</v>
      </c>
      <c r="EN1" s="27">
        <v>
1</v>
      </c>
      <c r="EO1" s="27"/>
    </row>
    <row r="2" spans="1:148" x14ac:dyDescent="0.15">
      <c r="A2" s="28" t="s">
        <v>
44</v>
      </c>
      <c r="B2" s="28">
        <f>
COLUMN()-1</f>
        <v>
1</v>
      </c>
      <c r="C2" s="28">
        <f t="shared" ref="C2:BS2" si="0">
COLUMN()-1</f>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si="0"/>
        <v>
66</v>
      </c>
      <c r="BP2" s="28">
        <f t="shared" si="0"/>
        <v>
67</v>
      </c>
      <c r="BQ2" s="28">
        <f t="shared" si="0"/>
        <v>
68</v>
      </c>
      <c r="BR2" s="28">
        <f t="shared" si="0"/>
        <v>
69</v>
      </c>
      <c r="BS2" s="28">
        <f t="shared" si="0"/>
        <v>
70</v>
      </c>
      <c r="BT2" s="28">
        <f t="shared" ref="BT2:EE2" si="1">
COLUMN()-1</f>
        <v>
71</v>
      </c>
      <c r="BU2" s="28">
        <f t="shared" si="1"/>
        <v>
72</v>
      </c>
      <c r="BV2" s="28">
        <f t="shared" si="1"/>
        <v>
73</v>
      </c>
      <c r="BW2" s="28">
        <f t="shared" si="1"/>
        <v>
74</v>
      </c>
      <c r="BX2" s="28">
        <f t="shared" si="1"/>
        <v>
75</v>
      </c>
      <c r="BY2" s="28">
        <f t="shared" si="1"/>
        <v>
76</v>
      </c>
      <c r="BZ2" s="28">
        <f t="shared" si="1"/>
        <v>
77</v>
      </c>
      <c r="CA2" s="28">
        <f t="shared" si="1"/>
        <v>
78</v>
      </c>
      <c r="CB2" s="28">
        <f t="shared" si="1"/>
        <v>
79</v>
      </c>
      <c r="CC2" s="28">
        <f t="shared" si="1"/>
        <v>
80</v>
      </c>
      <c r="CD2" s="28">
        <f t="shared" si="1"/>
        <v>
81</v>
      </c>
      <c r="CE2" s="28">
        <f t="shared" si="1"/>
        <v>
82</v>
      </c>
      <c r="CF2" s="28">
        <f t="shared" si="1"/>
        <v>
83</v>
      </c>
      <c r="CG2" s="28">
        <f t="shared" si="1"/>
        <v>
84</v>
      </c>
      <c r="CH2" s="28">
        <f t="shared" si="1"/>
        <v>
85</v>
      </c>
      <c r="CI2" s="28">
        <f t="shared" si="1"/>
        <v>
86</v>
      </c>
      <c r="CJ2" s="28">
        <f t="shared" si="1"/>
        <v>
87</v>
      </c>
      <c r="CK2" s="28">
        <f t="shared" si="1"/>
        <v>
88</v>
      </c>
      <c r="CL2" s="28">
        <f t="shared" si="1"/>
        <v>
89</v>
      </c>
      <c r="CM2" s="28">
        <f t="shared" si="1"/>
        <v>
90</v>
      </c>
      <c r="CN2" s="28">
        <f t="shared" si="1"/>
        <v>
91</v>
      </c>
      <c r="CO2" s="28">
        <f t="shared" si="1"/>
        <v>
92</v>
      </c>
      <c r="CP2" s="28">
        <f t="shared" si="1"/>
        <v>
93</v>
      </c>
      <c r="CQ2" s="28">
        <f t="shared" si="1"/>
        <v>
94</v>
      </c>
      <c r="CR2" s="28">
        <f t="shared" si="1"/>
        <v>
95</v>
      </c>
      <c r="CS2" s="28">
        <f t="shared" si="1"/>
        <v>
96</v>
      </c>
      <c r="CT2" s="28">
        <f t="shared" si="1"/>
        <v>
97</v>
      </c>
      <c r="CU2" s="28">
        <f t="shared" si="1"/>
        <v>
98</v>
      </c>
      <c r="CV2" s="28">
        <f t="shared" si="1"/>
        <v>
99</v>
      </c>
      <c r="CW2" s="28">
        <f t="shared" si="1"/>
        <v>
100</v>
      </c>
      <c r="CX2" s="28">
        <f t="shared" si="1"/>
        <v>
101</v>
      </c>
      <c r="CY2" s="28">
        <f t="shared" si="1"/>
        <v>
102</v>
      </c>
      <c r="CZ2" s="28">
        <f t="shared" si="1"/>
        <v>
103</v>
      </c>
      <c r="DA2" s="28">
        <f t="shared" si="1"/>
        <v>
104</v>
      </c>
      <c r="DB2" s="28">
        <f t="shared" si="1"/>
        <v>
105</v>
      </c>
      <c r="DC2" s="28">
        <f t="shared" si="1"/>
        <v>
106</v>
      </c>
      <c r="DD2" s="28">
        <f t="shared" si="1"/>
        <v>
107</v>
      </c>
      <c r="DE2" s="28">
        <f t="shared" si="1"/>
        <v>
108</v>
      </c>
      <c r="DF2" s="28">
        <f t="shared" si="1"/>
        <v>
109</v>
      </c>
      <c r="DG2" s="28">
        <f t="shared" si="1"/>
        <v>
110</v>
      </c>
      <c r="DH2" s="28">
        <f t="shared" si="1"/>
        <v>
111</v>
      </c>
      <c r="DI2" s="28">
        <f t="shared" si="1"/>
        <v>
112</v>
      </c>
      <c r="DJ2" s="28">
        <f t="shared" si="1"/>
        <v>
113</v>
      </c>
      <c r="DK2" s="28">
        <f t="shared" si="1"/>
        <v>
114</v>
      </c>
      <c r="DL2" s="28">
        <f t="shared" si="1"/>
        <v>
115</v>
      </c>
      <c r="DM2" s="28">
        <f t="shared" si="1"/>
        <v>
116</v>
      </c>
      <c r="DN2" s="28">
        <f t="shared" si="1"/>
        <v>
117</v>
      </c>
      <c r="DO2" s="28">
        <f t="shared" si="1"/>
        <v>
118</v>
      </c>
      <c r="DP2" s="28">
        <f t="shared" si="1"/>
        <v>
119</v>
      </c>
      <c r="DQ2" s="28">
        <f t="shared" si="1"/>
        <v>
120</v>
      </c>
      <c r="DR2" s="28">
        <f t="shared" si="1"/>
        <v>
121</v>
      </c>
      <c r="DS2" s="28">
        <f t="shared" si="1"/>
        <v>
122</v>
      </c>
      <c r="DT2" s="28">
        <f t="shared" si="1"/>
        <v>
123</v>
      </c>
      <c r="DU2" s="28">
        <f t="shared" si="1"/>
        <v>
124</v>
      </c>
      <c r="DV2" s="28">
        <f t="shared" si="1"/>
        <v>
125</v>
      </c>
      <c r="DW2" s="28">
        <f t="shared" si="1"/>
        <v>
126</v>
      </c>
      <c r="DX2" s="28">
        <f t="shared" si="1"/>
        <v>
127</v>
      </c>
      <c r="DY2" s="28">
        <f t="shared" si="1"/>
        <v>
128</v>
      </c>
      <c r="DZ2" s="28">
        <f t="shared" si="1"/>
        <v>
129</v>
      </c>
      <c r="EA2" s="28">
        <f t="shared" si="1"/>
        <v>
130</v>
      </c>
      <c r="EB2" s="28">
        <f t="shared" si="1"/>
        <v>
131</v>
      </c>
      <c r="EC2" s="28">
        <f t="shared" si="1"/>
        <v>
132</v>
      </c>
      <c r="ED2" s="28">
        <f t="shared" si="1"/>
        <v>
133</v>
      </c>
      <c r="EE2" s="28">
        <f t="shared" si="1"/>
        <v>
134</v>
      </c>
      <c r="EF2" s="28">
        <f t="shared" ref="EF2:EO2" si="2">
COLUMN()-1</f>
        <v>
135</v>
      </c>
      <c r="EG2" s="28">
        <f t="shared" si="2"/>
        <v>
136</v>
      </c>
      <c r="EH2" s="28">
        <f t="shared" si="2"/>
        <v>
137</v>
      </c>
      <c r="EI2" s="28">
        <f t="shared" si="2"/>
        <v>
138</v>
      </c>
      <c r="EJ2" s="28">
        <f t="shared" si="2"/>
        <v>
139</v>
      </c>
      <c r="EK2" s="28">
        <f t="shared" si="2"/>
        <v>
140</v>
      </c>
      <c r="EL2" s="28">
        <f t="shared" si="2"/>
        <v>
141</v>
      </c>
      <c r="EM2" s="28">
        <f t="shared" si="2"/>
        <v>
142</v>
      </c>
      <c r="EN2" s="28">
        <f t="shared" si="2"/>
        <v>
143</v>
      </c>
      <c r="EO2" s="28">
        <f t="shared" si="2"/>
        <v>
144</v>
      </c>
    </row>
    <row r="3" spans="1:148" x14ac:dyDescent="0.15">
      <c r="A3" s="28" t="s">
        <v>
45</v>
      </c>
      <c r="B3" s="29" t="s">
        <v>
46</v>
      </c>
      <c r="C3" s="29" t="s">
        <v>
47</v>
      </c>
      <c r="D3" s="29" t="s">
        <v>
48</v>
      </c>
      <c r="E3" s="29" t="s">
        <v>
49</v>
      </c>
      <c r="F3" s="29" t="s">
        <v>
50</v>
      </c>
      <c r="G3" s="29" t="s">
        <v>
51</v>
      </c>
      <c r="H3" s="77" t="s">
        <v>
52</v>
      </c>
      <c r="I3" s="78"/>
      <c r="J3" s="78"/>
      <c r="K3" s="78"/>
      <c r="L3" s="78"/>
      <c r="M3" s="78"/>
      <c r="N3" s="78"/>
      <c r="O3" s="78"/>
      <c r="P3" s="78"/>
      <c r="Q3" s="78"/>
      <c r="R3" s="78"/>
      <c r="S3" s="78"/>
      <c r="T3" s="78"/>
      <c r="U3" s="78"/>
      <c r="V3" s="78"/>
      <c r="W3" s="78"/>
      <c r="X3" s="79"/>
      <c r="Y3" s="83" t="s">
        <v>
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
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
55</v>
      </c>
      <c r="B4" s="30"/>
      <c r="C4" s="30"/>
      <c r="D4" s="30"/>
      <c r="E4" s="30"/>
      <c r="F4" s="30"/>
      <c r="G4" s="30"/>
      <c r="H4" s="80"/>
      <c r="I4" s="81"/>
      <c r="J4" s="81"/>
      <c r="K4" s="81"/>
      <c r="L4" s="81"/>
      <c r="M4" s="81"/>
      <c r="N4" s="81"/>
      <c r="O4" s="81"/>
      <c r="P4" s="81"/>
      <c r="Q4" s="81"/>
      <c r="R4" s="81"/>
      <c r="S4" s="81"/>
      <c r="T4" s="81"/>
      <c r="U4" s="81"/>
      <c r="V4" s="81"/>
      <c r="W4" s="81"/>
      <c r="X4" s="82"/>
      <c r="Y4" s="76" t="s">
        <v>
56</v>
      </c>
      <c r="Z4" s="76"/>
      <c r="AA4" s="76"/>
      <c r="AB4" s="76"/>
      <c r="AC4" s="76"/>
      <c r="AD4" s="76"/>
      <c r="AE4" s="76"/>
      <c r="AF4" s="76"/>
      <c r="AG4" s="76"/>
      <c r="AH4" s="76"/>
      <c r="AI4" s="76"/>
      <c r="AJ4" s="76" t="s">
        <v>
57</v>
      </c>
      <c r="AK4" s="76"/>
      <c r="AL4" s="76"/>
      <c r="AM4" s="76"/>
      <c r="AN4" s="76"/>
      <c r="AO4" s="76"/>
      <c r="AP4" s="76"/>
      <c r="AQ4" s="76"/>
      <c r="AR4" s="76"/>
      <c r="AS4" s="76"/>
      <c r="AT4" s="76"/>
      <c r="AU4" s="76" t="s">
        <v>
58</v>
      </c>
      <c r="AV4" s="76"/>
      <c r="AW4" s="76"/>
      <c r="AX4" s="76"/>
      <c r="AY4" s="76"/>
      <c r="AZ4" s="76"/>
      <c r="BA4" s="76"/>
      <c r="BB4" s="76"/>
      <c r="BC4" s="76"/>
      <c r="BD4" s="76"/>
      <c r="BE4" s="76"/>
      <c r="BF4" s="76" t="s">
        <v>
59</v>
      </c>
      <c r="BG4" s="76"/>
      <c r="BH4" s="76"/>
      <c r="BI4" s="76"/>
      <c r="BJ4" s="76"/>
      <c r="BK4" s="76"/>
      <c r="BL4" s="76"/>
      <c r="BM4" s="76"/>
      <c r="BN4" s="76"/>
      <c r="BO4" s="76"/>
      <c r="BP4" s="76"/>
      <c r="BQ4" s="76" t="s">
        <v>
60</v>
      </c>
      <c r="BR4" s="76"/>
      <c r="BS4" s="76"/>
      <c r="BT4" s="76"/>
      <c r="BU4" s="76"/>
      <c r="BV4" s="76"/>
      <c r="BW4" s="76"/>
      <c r="BX4" s="76"/>
      <c r="BY4" s="76"/>
      <c r="BZ4" s="76"/>
      <c r="CA4" s="76"/>
      <c r="CB4" s="76" t="s">
        <v>
61</v>
      </c>
      <c r="CC4" s="76"/>
      <c r="CD4" s="76"/>
      <c r="CE4" s="76"/>
      <c r="CF4" s="76"/>
      <c r="CG4" s="76"/>
      <c r="CH4" s="76"/>
      <c r="CI4" s="76"/>
      <c r="CJ4" s="76"/>
      <c r="CK4" s="76"/>
      <c r="CL4" s="76"/>
      <c r="CM4" s="76" t="s">
        <v>
62</v>
      </c>
      <c r="CN4" s="76"/>
      <c r="CO4" s="76"/>
      <c r="CP4" s="76"/>
      <c r="CQ4" s="76"/>
      <c r="CR4" s="76"/>
      <c r="CS4" s="76"/>
      <c r="CT4" s="76"/>
      <c r="CU4" s="76"/>
      <c r="CV4" s="76"/>
      <c r="CW4" s="76"/>
      <c r="CX4" s="76" t="s">
        <v>
63</v>
      </c>
      <c r="CY4" s="76"/>
      <c r="CZ4" s="76"/>
      <c r="DA4" s="76"/>
      <c r="DB4" s="76"/>
      <c r="DC4" s="76"/>
      <c r="DD4" s="76"/>
      <c r="DE4" s="76"/>
      <c r="DF4" s="76"/>
      <c r="DG4" s="76"/>
      <c r="DH4" s="76"/>
      <c r="DI4" s="76" t="s">
        <v>
64</v>
      </c>
      <c r="DJ4" s="76"/>
      <c r="DK4" s="76"/>
      <c r="DL4" s="76"/>
      <c r="DM4" s="76"/>
      <c r="DN4" s="76"/>
      <c r="DO4" s="76"/>
      <c r="DP4" s="76"/>
      <c r="DQ4" s="76"/>
      <c r="DR4" s="76"/>
      <c r="DS4" s="76"/>
      <c r="DT4" s="76" t="s">
        <v>
65</v>
      </c>
      <c r="DU4" s="76"/>
      <c r="DV4" s="76"/>
      <c r="DW4" s="76"/>
      <c r="DX4" s="76"/>
      <c r="DY4" s="76"/>
      <c r="DZ4" s="76"/>
      <c r="EA4" s="76"/>
      <c r="EB4" s="76"/>
      <c r="EC4" s="76"/>
      <c r="ED4" s="76"/>
      <c r="EE4" s="76" t="s">
        <v>
66</v>
      </c>
      <c r="EF4" s="76"/>
      <c r="EG4" s="76"/>
      <c r="EH4" s="76"/>
      <c r="EI4" s="76"/>
      <c r="EJ4" s="76"/>
      <c r="EK4" s="76"/>
      <c r="EL4" s="76"/>
      <c r="EM4" s="76"/>
      <c r="EN4" s="76"/>
      <c r="EO4" s="76"/>
    </row>
    <row r="5" spans="1:148" x14ac:dyDescent="0.15">
      <c r="A5" s="28" t="s">
        <v>
67</v>
      </c>
      <c r="B5" s="31"/>
      <c r="C5" s="31"/>
      <c r="D5" s="31"/>
      <c r="E5" s="31"/>
      <c r="F5" s="31"/>
      <c r="G5" s="31"/>
      <c r="H5" s="32" t="s">
        <v>
68</v>
      </c>
      <c r="I5" s="32" t="s">
        <v>
69</v>
      </c>
      <c r="J5" s="32" t="s">
        <v>
70</v>
      </c>
      <c r="K5" s="32" t="s">
        <v>
71</v>
      </c>
      <c r="L5" s="32" t="s">
        <v>
72</v>
      </c>
      <c r="M5" s="32" t="s">
        <v>
5</v>
      </c>
      <c r="N5" s="32" t="s">
        <v>
73</v>
      </c>
      <c r="O5" s="32" t="s">
        <v>
74</v>
      </c>
      <c r="P5" s="32" t="s">
        <v>
75</v>
      </c>
      <c r="Q5" s="32" t="s">
        <v>
76</v>
      </c>
      <c r="R5" s="32" t="s">
        <v>
77</v>
      </c>
      <c r="S5" s="32" t="s">
        <v>
78</v>
      </c>
      <c r="T5" s="32" t="s">
        <v>
79</v>
      </c>
      <c r="U5" s="32" t="s">
        <v>
80</v>
      </c>
      <c r="V5" s="32" t="s">
        <v>
81</v>
      </c>
      <c r="W5" s="32" t="s">
        <v>
82</v>
      </c>
      <c r="X5" s="32" t="s">
        <v>
83</v>
      </c>
      <c r="Y5" s="32" t="s">
        <v>
84</v>
      </c>
      <c r="Z5" s="32" t="s">
        <v>
85</v>
      </c>
      <c r="AA5" s="32" t="s">
        <v>
86</v>
      </c>
      <c r="AB5" s="32" t="s">
        <v>
87</v>
      </c>
      <c r="AC5" s="32" t="s">
        <v>
88</v>
      </c>
      <c r="AD5" s="32" t="s">
        <v>
89</v>
      </c>
      <c r="AE5" s="32" t="s">
        <v>
90</v>
      </c>
      <c r="AF5" s="32" t="s">
        <v>
91</v>
      </c>
      <c r="AG5" s="32" t="s">
        <v>
92</v>
      </c>
      <c r="AH5" s="32" t="s">
        <v>
93</v>
      </c>
      <c r="AI5" s="32" t="s">
        <v>
31</v>
      </c>
      <c r="AJ5" s="32" t="s">
        <v>
84</v>
      </c>
      <c r="AK5" s="32" t="s">
        <v>
85</v>
      </c>
      <c r="AL5" s="32" t="s">
        <v>
86</v>
      </c>
      <c r="AM5" s="32" t="s">
        <v>
87</v>
      </c>
      <c r="AN5" s="32" t="s">
        <v>
88</v>
      </c>
      <c r="AO5" s="32" t="s">
        <v>
89</v>
      </c>
      <c r="AP5" s="32" t="s">
        <v>
90</v>
      </c>
      <c r="AQ5" s="32" t="s">
        <v>
91</v>
      </c>
      <c r="AR5" s="32" t="s">
        <v>
92</v>
      </c>
      <c r="AS5" s="32" t="s">
        <v>
93</v>
      </c>
      <c r="AT5" s="32" t="s">
        <v>
94</v>
      </c>
      <c r="AU5" s="32" t="s">
        <v>
84</v>
      </c>
      <c r="AV5" s="32" t="s">
        <v>
85</v>
      </c>
      <c r="AW5" s="32" t="s">
        <v>
86</v>
      </c>
      <c r="AX5" s="32" t="s">
        <v>
87</v>
      </c>
      <c r="AY5" s="32" t="s">
        <v>
88</v>
      </c>
      <c r="AZ5" s="32" t="s">
        <v>
89</v>
      </c>
      <c r="BA5" s="32" t="s">
        <v>
90</v>
      </c>
      <c r="BB5" s="32" t="s">
        <v>
91</v>
      </c>
      <c r="BC5" s="32" t="s">
        <v>
92</v>
      </c>
      <c r="BD5" s="32" t="s">
        <v>
93</v>
      </c>
      <c r="BE5" s="32" t="s">
        <v>
94</v>
      </c>
      <c r="BF5" s="32" t="s">
        <v>
84</v>
      </c>
      <c r="BG5" s="32" t="s">
        <v>
85</v>
      </c>
      <c r="BH5" s="32" t="s">
        <v>
86</v>
      </c>
      <c r="BI5" s="32" t="s">
        <v>
87</v>
      </c>
      <c r="BJ5" s="32" t="s">
        <v>
88</v>
      </c>
      <c r="BK5" s="32" t="s">
        <v>
89</v>
      </c>
      <c r="BL5" s="32" t="s">
        <v>
90</v>
      </c>
      <c r="BM5" s="32" t="s">
        <v>
91</v>
      </c>
      <c r="BN5" s="32" t="s">
        <v>
92</v>
      </c>
      <c r="BO5" s="32" t="s">
        <v>
93</v>
      </c>
      <c r="BP5" s="32" t="s">
        <v>
94</v>
      </c>
      <c r="BQ5" s="32" t="s">
        <v>
84</v>
      </c>
      <c r="BR5" s="32" t="s">
        <v>
85</v>
      </c>
      <c r="BS5" s="32" t="s">
        <v>
86</v>
      </c>
      <c r="BT5" s="32" t="s">
        <v>
87</v>
      </c>
      <c r="BU5" s="32" t="s">
        <v>
88</v>
      </c>
      <c r="BV5" s="32" t="s">
        <v>
89</v>
      </c>
      <c r="BW5" s="32" t="s">
        <v>
90</v>
      </c>
      <c r="BX5" s="32" t="s">
        <v>
91</v>
      </c>
      <c r="BY5" s="32" t="s">
        <v>
92</v>
      </c>
      <c r="BZ5" s="32" t="s">
        <v>
93</v>
      </c>
      <c r="CA5" s="32" t="s">
        <v>
94</v>
      </c>
      <c r="CB5" s="32" t="s">
        <v>
84</v>
      </c>
      <c r="CC5" s="32" t="s">
        <v>
85</v>
      </c>
      <c r="CD5" s="32" t="s">
        <v>
86</v>
      </c>
      <c r="CE5" s="32" t="s">
        <v>
87</v>
      </c>
      <c r="CF5" s="32" t="s">
        <v>
88</v>
      </c>
      <c r="CG5" s="32" t="s">
        <v>
89</v>
      </c>
      <c r="CH5" s="32" t="s">
        <v>
90</v>
      </c>
      <c r="CI5" s="32" t="s">
        <v>
91</v>
      </c>
      <c r="CJ5" s="32" t="s">
        <v>
92</v>
      </c>
      <c r="CK5" s="32" t="s">
        <v>
93</v>
      </c>
      <c r="CL5" s="32" t="s">
        <v>
94</v>
      </c>
      <c r="CM5" s="32" t="s">
        <v>
84</v>
      </c>
      <c r="CN5" s="32" t="s">
        <v>
85</v>
      </c>
      <c r="CO5" s="32" t="s">
        <v>
86</v>
      </c>
      <c r="CP5" s="32" t="s">
        <v>
87</v>
      </c>
      <c r="CQ5" s="32" t="s">
        <v>
88</v>
      </c>
      <c r="CR5" s="32" t="s">
        <v>
89</v>
      </c>
      <c r="CS5" s="32" t="s">
        <v>
90</v>
      </c>
      <c r="CT5" s="32" t="s">
        <v>
91</v>
      </c>
      <c r="CU5" s="32" t="s">
        <v>
92</v>
      </c>
      <c r="CV5" s="32" t="s">
        <v>
93</v>
      </c>
      <c r="CW5" s="32" t="s">
        <v>
94</v>
      </c>
      <c r="CX5" s="32" t="s">
        <v>
84</v>
      </c>
      <c r="CY5" s="32" t="s">
        <v>
85</v>
      </c>
      <c r="CZ5" s="32" t="s">
        <v>
86</v>
      </c>
      <c r="DA5" s="32" t="s">
        <v>
87</v>
      </c>
      <c r="DB5" s="32" t="s">
        <v>
88</v>
      </c>
      <c r="DC5" s="32" t="s">
        <v>
89</v>
      </c>
      <c r="DD5" s="32" t="s">
        <v>
90</v>
      </c>
      <c r="DE5" s="32" t="s">
        <v>
91</v>
      </c>
      <c r="DF5" s="32" t="s">
        <v>
92</v>
      </c>
      <c r="DG5" s="32" t="s">
        <v>
93</v>
      </c>
      <c r="DH5" s="32" t="s">
        <v>
94</v>
      </c>
      <c r="DI5" s="32" t="s">
        <v>
84</v>
      </c>
      <c r="DJ5" s="32" t="s">
        <v>
85</v>
      </c>
      <c r="DK5" s="32" t="s">
        <v>
86</v>
      </c>
      <c r="DL5" s="32" t="s">
        <v>
87</v>
      </c>
      <c r="DM5" s="32" t="s">
        <v>
88</v>
      </c>
      <c r="DN5" s="32" t="s">
        <v>
89</v>
      </c>
      <c r="DO5" s="32" t="s">
        <v>
90</v>
      </c>
      <c r="DP5" s="32" t="s">
        <v>
91</v>
      </c>
      <c r="DQ5" s="32" t="s">
        <v>
92</v>
      </c>
      <c r="DR5" s="32" t="s">
        <v>
93</v>
      </c>
      <c r="DS5" s="32" t="s">
        <v>
94</v>
      </c>
      <c r="DT5" s="32" t="s">
        <v>
84</v>
      </c>
      <c r="DU5" s="32" t="s">
        <v>
85</v>
      </c>
      <c r="DV5" s="32" t="s">
        <v>
86</v>
      </c>
      <c r="DW5" s="32" t="s">
        <v>
87</v>
      </c>
      <c r="DX5" s="32" t="s">
        <v>
88</v>
      </c>
      <c r="DY5" s="32" t="s">
        <v>
89</v>
      </c>
      <c r="DZ5" s="32" t="s">
        <v>
90</v>
      </c>
      <c r="EA5" s="32" t="s">
        <v>
91</v>
      </c>
      <c r="EB5" s="32" t="s">
        <v>
92</v>
      </c>
      <c r="EC5" s="32" t="s">
        <v>
93</v>
      </c>
      <c r="ED5" s="32" t="s">
        <v>
94</v>
      </c>
      <c r="EE5" s="32" t="s">
        <v>
84</v>
      </c>
      <c r="EF5" s="32" t="s">
        <v>
85</v>
      </c>
      <c r="EG5" s="32" t="s">
        <v>
86</v>
      </c>
      <c r="EH5" s="32" t="s">
        <v>
87</v>
      </c>
      <c r="EI5" s="32" t="s">
        <v>
88</v>
      </c>
      <c r="EJ5" s="32" t="s">
        <v>
89</v>
      </c>
      <c r="EK5" s="32" t="s">
        <v>
90</v>
      </c>
      <c r="EL5" s="32" t="s">
        <v>
91</v>
      </c>
      <c r="EM5" s="32" t="s">
        <v>
92</v>
      </c>
      <c r="EN5" s="32" t="s">
        <v>
93</v>
      </c>
      <c r="EO5" s="32" t="s">
        <v>
94</v>
      </c>
    </row>
    <row r="6" spans="1:148" s="36" customFormat="1" x14ac:dyDescent="0.15">
      <c r="A6" s="28" t="s">
        <v>
95</v>
      </c>
      <c r="B6" s="33">
        <f>
B7</f>
        <v>
2019</v>
      </c>
      <c r="C6" s="33">
        <f t="shared" ref="C6:X6" si="3">
C7</f>
        <v>
80004</v>
      </c>
      <c r="D6" s="33">
        <f t="shared" si="3"/>
        <v>
46</v>
      </c>
      <c r="E6" s="33">
        <f t="shared" si="3"/>
        <v>
17</v>
      </c>
      <c r="F6" s="33">
        <f t="shared" si="3"/>
        <v>
3</v>
      </c>
      <c r="G6" s="33">
        <f t="shared" si="3"/>
        <v>
0</v>
      </c>
      <c r="H6" s="33" t="str">
        <f t="shared" si="3"/>
        <v>
茨城県</v>
      </c>
      <c r="I6" s="33" t="str">
        <f t="shared" si="3"/>
        <v>
法適用</v>
      </c>
      <c r="J6" s="33" t="str">
        <f t="shared" si="3"/>
        <v>
下水道事業</v>
      </c>
      <c r="K6" s="33" t="str">
        <f t="shared" si="3"/>
        <v>
流域下水道</v>
      </c>
      <c r="L6" s="33" t="str">
        <f t="shared" si="3"/>
        <v>
E1</v>
      </c>
      <c r="M6" s="33" t="str">
        <f t="shared" si="3"/>
        <v>
非設置</v>
      </c>
      <c r="N6" s="34" t="str">
        <f t="shared" si="3"/>
        <v>
-</v>
      </c>
      <c r="O6" s="34">
        <f t="shared" si="3"/>
        <v>
83.34</v>
      </c>
      <c r="P6" s="34">
        <f t="shared" si="3"/>
        <v>
46.66</v>
      </c>
      <c r="Q6" s="34">
        <f t="shared" si="3"/>
        <v>
110.15</v>
      </c>
      <c r="R6" s="34">
        <f t="shared" si="3"/>
        <v>
0</v>
      </c>
      <c r="S6" s="34">
        <f t="shared" si="3"/>
        <v>
2921436</v>
      </c>
      <c r="T6" s="34">
        <f t="shared" si="3"/>
        <v>
6097.39</v>
      </c>
      <c r="U6" s="34">
        <f t="shared" si="3"/>
        <v>
479.13</v>
      </c>
      <c r="V6" s="34">
        <f t="shared" si="3"/>
        <v>
1008533</v>
      </c>
      <c r="W6" s="34">
        <f t="shared" si="3"/>
        <v>
328.83</v>
      </c>
      <c r="X6" s="34">
        <f t="shared" si="3"/>
        <v>
3067.03</v>
      </c>
      <c r="Y6" s="35">
        <f>
IF(Y7="",NA(),Y7)</f>
        <v>
111.48</v>
      </c>
      <c r="Z6" s="35">
        <f t="shared" ref="Z6:AH6" si="4">
IF(Z7="",NA(),Z7)</f>
        <v>
109.86</v>
      </c>
      <c r="AA6" s="35">
        <f t="shared" si="4"/>
        <v>
104.19</v>
      </c>
      <c r="AB6" s="35">
        <f t="shared" si="4"/>
        <v>
102.8</v>
      </c>
      <c r="AC6" s="35">
        <f t="shared" si="4"/>
        <v>
100.91</v>
      </c>
      <c r="AD6" s="35">
        <f t="shared" si="4"/>
        <v>
103.03</v>
      </c>
      <c r="AE6" s="35">
        <f t="shared" si="4"/>
        <v>
103.77</v>
      </c>
      <c r="AF6" s="35">
        <f t="shared" si="4"/>
        <v>
102.1</v>
      </c>
      <c r="AG6" s="35">
        <f t="shared" si="4"/>
        <v>
98.64</v>
      </c>
      <c r="AH6" s="35">
        <f t="shared" si="4"/>
        <v>
100.49</v>
      </c>
      <c r="AI6" s="34" t="str">
        <f>
IF(AI7="","",IF(AI7="-","【-】","【"&amp;SUBSTITUTE(TEXT(AI7,"#,##0.00"),"-","△")&amp;"】"))</f>
        <v>
【100.50】</v>
      </c>
      <c r="AJ6" s="34">
        <f>
IF(AJ7="",NA(),AJ7)</f>
        <v>
0</v>
      </c>
      <c r="AK6" s="34">
        <f t="shared" ref="AK6:AS6" si="5">
IF(AK7="",NA(),AK7)</f>
        <v>
0</v>
      </c>
      <c r="AL6" s="34">
        <f t="shared" si="5"/>
        <v>
0</v>
      </c>
      <c r="AM6" s="34">
        <f t="shared" si="5"/>
        <v>
0</v>
      </c>
      <c r="AN6" s="34">
        <f t="shared" si="5"/>
        <v>
0</v>
      </c>
      <c r="AO6" s="34">
        <f t="shared" si="5"/>
        <v>
0</v>
      </c>
      <c r="AP6" s="34">
        <f t="shared" si="5"/>
        <v>
0</v>
      </c>
      <c r="AQ6" s="34">
        <f t="shared" si="5"/>
        <v>
0</v>
      </c>
      <c r="AR6" s="35">
        <f t="shared" si="5"/>
        <v>
9.5</v>
      </c>
      <c r="AS6" s="35">
        <f t="shared" si="5"/>
        <v>
7.27</v>
      </c>
      <c r="AT6" s="34" t="str">
        <f>
IF(AT7="","",IF(AT7="-","【-】","【"&amp;SUBSTITUTE(TEXT(AT7,"#,##0.00"),"-","△")&amp;"】"))</f>
        <v>
【7.23】</v>
      </c>
      <c r="AU6" s="35">
        <f>
IF(AU7="",NA(),AU7)</f>
        <v>
93.43</v>
      </c>
      <c r="AV6" s="35">
        <f t="shared" ref="AV6:BD6" si="6">
IF(AV7="",NA(),AV7)</f>
        <v>
96.59</v>
      </c>
      <c r="AW6" s="35">
        <f t="shared" si="6"/>
        <v>
97.74</v>
      </c>
      <c r="AX6" s="35">
        <f t="shared" si="6"/>
        <v>
102.99</v>
      </c>
      <c r="AY6" s="35">
        <f t="shared" si="6"/>
        <v>
99.02</v>
      </c>
      <c r="AZ6" s="35">
        <f t="shared" si="6"/>
        <v>
130.33000000000001</v>
      </c>
      <c r="BA6" s="35">
        <f t="shared" si="6"/>
        <v>
138.21</v>
      </c>
      <c r="BB6" s="35">
        <f t="shared" si="6"/>
        <v>
142.66999999999999</v>
      </c>
      <c r="BC6" s="35">
        <f t="shared" si="6"/>
        <v>
95.77</v>
      </c>
      <c r="BD6" s="35">
        <f t="shared" si="6"/>
        <v>
97.37</v>
      </c>
      <c r="BE6" s="34" t="str">
        <f>
IF(BE7="","",IF(BE7="-","【-】","【"&amp;SUBSTITUTE(TEXT(BE7,"#,##0.00"),"-","△")&amp;"】"))</f>
        <v>
【97.06】</v>
      </c>
      <c r="BF6" s="35">
        <f>
IF(BF7="",NA(),BF7)</f>
        <v>
352.51</v>
      </c>
      <c r="BG6" s="35">
        <f t="shared" ref="BG6:BO6" si="7">
IF(BG7="",NA(),BG7)</f>
        <v>
348.44</v>
      </c>
      <c r="BH6" s="35">
        <f t="shared" si="7"/>
        <v>
211.29</v>
      </c>
      <c r="BI6" s="35">
        <f t="shared" si="7"/>
        <v>
163.99</v>
      </c>
      <c r="BJ6" s="35">
        <f t="shared" si="7"/>
        <v>
158.12</v>
      </c>
      <c r="BK6" s="35">
        <f t="shared" si="7"/>
        <v>
359.02</v>
      </c>
      <c r="BL6" s="35">
        <f t="shared" si="7"/>
        <v>
306.97000000000003</v>
      </c>
      <c r="BM6" s="35">
        <f t="shared" si="7"/>
        <v>
337.85</v>
      </c>
      <c r="BN6" s="35">
        <f t="shared" si="7"/>
        <v>
290.94</v>
      </c>
      <c r="BO6" s="35">
        <f t="shared" si="7"/>
        <v>
287.39</v>
      </c>
      <c r="BP6" s="34" t="str">
        <f>
IF(BP7="","",IF(BP7="-","【-】","【"&amp;SUBSTITUTE(TEXT(BP7,"#,##0.00"),"-","△")&amp;"】"))</f>
        <v>
【291.40】</v>
      </c>
      <c r="BQ6" s="34">
        <f>
IF(BQ7="",NA(),BQ7)</f>
        <v>
0</v>
      </c>
      <c r="BR6" s="34">
        <f t="shared" ref="BR6:BZ6" si="8">
IF(BR7="",NA(),BR7)</f>
        <v>
0</v>
      </c>
      <c r="BS6" s="34">
        <f t="shared" si="8"/>
        <v>
0</v>
      </c>
      <c r="BT6" s="34">
        <f t="shared" si="8"/>
        <v>
0</v>
      </c>
      <c r="BU6" s="34">
        <f t="shared" si="8"/>
        <v>
0</v>
      </c>
      <c r="BV6" s="34">
        <f t="shared" si="8"/>
        <v>
0</v>
      </c>
      <c r="BW6" s="34">
        <f t="shared" si="8"/>
        <v>
0</v>
      </c>
      <c r="BX6" s="34">
        <f t="shared" si="8"/>
        <v>
0</v>
      </c>
      <c r="BY6" s="34">
        <f t="shared" si="8"/>
        <v>
0</v>
      </c>
      <c r="BZ6" s="34">
        <f t="shared" si="8"/>
        <v>
0</v>
      </c>
      <c r="CA6" s="34" t="str">
        <f>
IF(CA7="","",IF(CA7="-","【-】","【"&amp;SUBSTITUTE(TEXT(CA7,"#,##0.00"),"-","△")&amp;"】"))</f>
        <v>
【0.00】</v>
      </c>
      <c r="CB6" s="35">
        <f>
IF(CB7="",NA(),CB7)</f>
        <v>
67.959999999999994</v>
      </c>
      <c r="CC6" s="35">
        <f t="shared" ref="CC6:CK6" si="9">
IF(CC7="",NA(),CC7)</f>
        <v>
64.8</v>
      </c>
      <c r="CD6" s="35">
        <f t="shared" si="9"/>
        <v>
69.56</v>
      </c>
      <c r="CE6" s="35">
        <f t="shared" si="9"/>
        <v>
72.239999999999995</v>
      </c>
      <c r="CF6" s="35">
        <f t="shared" si="9"/>
        <v>
70.040000000000006</v>
      </c>
      <c r="CG6" s="35">
        <f t="shared" si="9"/>
        <v>
60.18</v>
      </c>
      <c r="CH6" s="35">
        <f t="shared" si="9"/>
        <v>
58.19</v>
      </c>
      <c r="CI6" s="35">
        <f t="shared" si="9"/>
        <v>
56.65</v>
      </c>
      <c r="CJ6" s="35">
        <f t="shared" si="9"/>
        <v>
55.61</v>
      </c>
      <c r="CK6" s="35">
        <f t="shared" si="9"/>
        <v>
50.64</v>
      </c>
      <c r="CL6" s="34" t="str">
        <f>
IF(CL7="","",IF(CL7="-","【-】","【"&amp;SUBSTITUTE(TEXT(CL7,"#,##0.00"),"-","△")&amp;"】"))</f>
        <v>
【51.39】</v>
      </c>
      <c r="CM6" s="35">
        <f>
IF(CM7="",NA(),CM7)</f>
        <v>
72.239999999999995</v>
      </c>
      <c r="CN6" s="35">
        <f t="shared" ref="CN6:CV6" si="10">
IF(CN7="",NA(),CN7)</f>
        <v>
69.349999999999994</v>
      </c>
      <c r="CO6" s="35">
        <f t="shared" si="10"/>
        <v>
67.52</v>
      </c>
      <c r="CP6" s="35">
        <f t="shared" si="10"/>
        <v>
65</v>
      </c>
      <c r="CQ6" s="35">
        <f t="shared" si="10"/>
        <v>
69.22</v>
      </c>
      <c r="CR6" s="35">
        <f t="shared" si="10"/>
        <v>
66.02</v>
      </c>
      <c r="CS6" s="35">
        <f t="shared" si="10"/>
        <v>
65.900000000000006</v>
      </c>
      <c r="CT6" s="35">
        <f t="shared" si="10"/>
        <v>
65.33</v>
      </c>
      <c r="CU6" s="35">
        <f t="shared" si="10"/>
        <v>
66.11</v>
      </c>
      <c r="CV6" s="35">
        <f t="shared" si="10"/>
        <v>
67.209999999999994</v>
      </c>
      <c r="CW6" s="34" t="str">
        <f>
IF(CW7="","",IF(CW7="-","【-】","【"&amp;SUBSTITUTE(TEXT(CW7,"#,##0.00"),"-","△")&amp;"】"))</f>
        <v>
【66.94】</v>
      </c>
      <c r="CX6" s="35">
        <f>
IF(CX7="",NA(),CX7)</f>
        <v>
90.13</v>
      </c>
      <c r="CY6" s="35">
        <f t="shared" ref="CY6:DG6" si="11">
IF(CY7="",NA(),CY7)</f>
        <v>
90.38</v>
      </c>
      <c r="CZ6" s="35">
        <f t="shared" si="11"/>
        <v>
90.63</v>
      </c>
      <c r="DA6" s="35">
        <f t="shared" si="11"/>
        <v>
90.9</v>
      </c>
      <c r="DB6" s="35">
        <f t="shared" si="11"/>
        <v>
91.4</v>
      </c>
      <c r="DC6" s="35">
        <f t="shared" si="11"/>
        <v>
92.96</v>
      </c>
      <c r="DD6" s="35">
        <f t="shared" si="11"/>
        <v>
92.8</v>
      </c>
      <c r="DE6" s="35">
        <f t="shared" si="11"/>
        <v>
92.64</v>
      </c>
      <c r="DF6" s="35">
        <f t="shared" si="11"/>
        <v>
92.98</v>
      </c>
      <c r="DG6" s="35">
        <f t="shared" si="11"/>
        <v>
93.21</v>
      </c>
      <c r="DH6" s="34" t="str">
        <f>
IF(DH7="","",IF(DH7="-","【-】","【"&amp;SUBSTITUTE(TEXT(DH7,"#,##0.00"),"-","△")&amp;"】"))</f>
        <v>
【93.03】</v>
      </c>
      <c r="DI6" s="35">
        <f>
IF(DI7="",NA(),DI7)</f>
        <v>
53.86</v>
      </c>
      <c r="DJ6" s="35">
        <f t="shared" ref="DJ6:DR6" si="12">
IF(DJ7="",NA(),DJ7)</f>
        <v>
54.37</v>
      </c>
      <c r="DK6" s="35">
        <f t="shared" si="12"/>
        <v>
56.2</v>
      </c>
      <c r="DL6" s="35">
        <f t="shared" si="12"/>
        <v>
58</v>
      </c>
      <c r="DM6" s="35">
        <f t="shared" si="12"/>
        <v>
59.2</v>
      </c>
      <c r="DN6" s="35">
        <f t="shared" si="12"/>
        <v>
40.409999999999997</v>
      </c>
      <c r="DO6" s="35">
        <f t="shared" si="12"/>
        <v>
42.2</v>
      </c>
      <c r="DP6" s="35">
        <f t="shared" si="12"/>
        <v>
44.38</v>
      </c>
      <c r="DQ6" s="35">
        <f t="shared" si="12"/>
        <v>
48.81</v>
      </c>
      <c r="DR6" s="35">
        <f t="shared" si="12"/>
        <v>
39.35</v>
      </c>
      <c r="DS6" s="34" t="str">
        <f>
IF(DS7="","",IF(DS7="-","【-】","【"&amp;SUBSTITUTE(TEXT(DS7,"#,##0.00"),"-","△")&amp;"】"))</f>
        <v>
【39.03】</v>
      </c>
      <c r="DT6" s="34">
        <f>
IF(DT7="",NA(),DT7)</f>
        <v>
0</v>
      </c>
      <c r="DU6" s="34">
        <f t="shared" ref="DU6:EC6" si="13">
IF(DU7="",NA(),DU7)</f>
        <v>
0</v>
      </c>
      <c r="DV6" s="34">
        <f t="shared" si="13"/>
        <v>
0</v>
      </c>
      <c r="DW6" s="34">
        <f t="shared" si="13"/>
        <v>
0</v>
      </c>
      <c r="DX6" s="34">
        <f t="shared" si="13"/>
        <v>
0</v>
      </c>
      <c r="DY6" s="34">
        <f t="shared" si="13"/>
        <v>
0</v>
      </c>
      <c r="DZ6" s="34">
        <f t="shared" si="13"/>
        <v>
0</v>
      </c>
      <c r="EA6" s="34">
        <f t="shared" si="13"/>
        <v>
0</v>
      </c>
      <c r="EB6" s="34">
        <f t="shared" si="13"/>
        <v>
0</v>
      </c>
      <c r="EC6" s="35">
        <f t="shared" si="13"/>
        <v>
1.17</v>
      </c>
      <c r="ED6" s="34" t="str">
        <f>
IF(ED7="","",IF(ED7="-","【-】","【"&amp;SUBSTITUTE(TEXT(ED7,"#,##0.00"),"-","△")&amp;"】"))</f>
        <v>
【1.16】</v>
      </c>
      <c r="EE6" s="35">
        <f>
IF(EE7="",NA(),EE7)</f>
        <v>
0.01</v>
      </c>
      <c r="EF6" s="34">
        <f t="shared" ref="EF6:EN6" si="14">
IF(EF7="",NA(),EF7)</f>
        <v>
0</v>
      </c>
      <c r="EG6" s="35">
        <f t="shared" si="14"/>
        <v>
0.43</v>
      </c>
      <c r="EH6" s="35">
        <f t="shared" si="14"/>
        <v>
0.18</v>
      </c>
      <c r="EI6" s="35">
        <f t="shared" si="14"/>
        <v>
0.41</v>
      </c>
      <c r="EJ6" s="35">
        <f t="shared" si="14"/>
        <v>
7.0000000000000007E-2</v>
      </c>
      <c r="EK6" s="35">
        <f t="shared" si="14"/>
        <v>
7.0000000000000007E-2</v>
      </c>
      <c r="EL6" s="35">
        <f t="shared" si="14"/>
        <v>
0.17</v>
      </c>
      <c r="EM6" s="35">
        <f t="shared" si="14"/>
        <v>
0.05</v>
      </c>
      <c r="EN6" s="35">
        <f t="shared" si="14"/>
        <v>
7.0000000000000007E-2</v>
      </c>
      <c r="EO6" s="34" t="str">
        <f>
IF(EO7="","",IF(EO7="-","【-】","【"&amp;SUBSTITUTE(TEXT(EO7,"#,##0.00"),"-","△")&amp;"】"))</f>
        <v>
【0.09】</v>
      </c>
    </row>
    <row r="7" spans="1:148" s="36" customFormat="1" x14ac:dyDescent="0.15">
      <c r="A7" s="28"/>
      <c r="B7" s="37">
        <v>
2019</v>
      </c>
      <c r="C7" s="37">
        <v>
80004</v>
      </c>
      <c r="D7" s="37">
        <v>
46</v>
      </c>
      <c r="E7" s="37">
        <v>
17</v>
      </c>
      <c r="F7" s="37">
        <v>
3</v>
      </c>
      <c r="G7" s="37">
        <v>
0</v>
      </c>
      <c r="H7" s="37" t="s">
        <v>
96</v>
      </c>
      <c r="I7" s="37" t="s">
        <v>
97</v>
      </c>
      <c r="J7" s="37" t="s">
        <v>
98</v>
      </c>
      <c r="K7" s="37" t="s">
        <v>
99</v>
      </c>
      <c r="L7" s="37" t="s">
        <v>
100</v>
      </c>
      <c r="M7" s="37" t="s">
        <v>
101</v>
      </c>
      <c r="N7" s="38" t="s">
        <v>
102</v>
      </c>
      <c r="O7" s="38">
        <v>
83.34</v>
      </c>
      <c r="P7" s="38">
        <v>
46.66</v>
      </c>
      <c r="Q7" s="38">
        <v>
110.15</v>
      </c>
      <c r="R7" s="38">
        <v>
0</v>
      </c>
      <c r="S7" s="38">
        <v>
2921436</v>
      </c>
      <c r="T7" s="38">
        <v>
6097.39</v>
      </c>
      <c r="U7" s="38">
        <v>
479.13</v>
      </c>
      <c r="V7" s="38">
        <v>
1008533</v>
      </c>
      <c r="W7" s="38">
        <v>
328.83</v>
      </c>
      <c r="X7" s="38">
        <v>
3067.03</v>
      </c>
      <c r="Y7" s="38">
        <v>
111.48</v>
      </c>
      <c r="Z7" s="38">
        <v>
109.86</v>
      </c>
      <c r="AA7" s="38">
        <v>
104.19</v>
      </c>
      <c r="AB7" s="38">
        <v>
102.8</v>
      </c>
      <c r="AC7" s="38">
        <v>
100.91</v>
      </c>
      <c r="AD7" s="38">
        <v>
103.03</v>
      </c>
      <c r="AE7" s="38">
        <v>
103.77</v>
      </c>
      <c r="AF7" s="38">
        <v>
102.1</v>
      </c>
      <c r="AG7" s="38">
        <v>
98.64</v>
      </c>
      <c r="AH7" s="38">
        <v>
100.49</v>
      </c>
      <c r="AI7" s="38">
        <v>
100.5</v>
      </c>
      <c r="AJ7" s="38">
        <v>
0</v>
      </c>
      <c r="AK7" s="38">
        <v>
0</v>
      </c>
      <c r="AL7" s="38">
        <v>
0</v>
      </c>
      <c r="AM7" s="38">
        <v>
0</v>
      </c>
      <c r="AN7" s="38">
        <v>
0</v>
      </c>
      <c r="AO7" s="38">
        <v>
0</v>
      </c>
      <c r="AP7" s="38">
        <v>
0</v>
      </c>
      <c r="AQ7" s="38">
        <v>
0</v>
      </c>
      <c r="AR7" s="38">
        <v>
9.5</v>
      </c>
      <c r="AS7" s="38">
        <v>
7.27</v>
      </c>
      <c r="AT7" s="38">
        <v>
7.23</v>
      </c>
      <c r="AU7" s="38">
        <v>
93.43</v>
      </c>
      <c r="AV7" s="38">
        <v>
96.59</v>
      </c>
      <c r="AW7" s="38">
        <v>
97.74</v>
      </c>
      <c r="AX7" s="38">
        <v>
102.99</v>
      </c>
      <c r="AY7" s="38">
        <v>
99.02</v>
      </c>
      <c r="AZ7" s="38">
        <v>
130.33000000000001</v>
      </c>
      <c r="BA7" s="38">
        <v>
138.21</v>
      </c>
      <c r="BB7" s="38">
        <v>
142.66999999999999</v>
      </c>
      <c r="BC7" s="38">
        <v>
95.77</v>
      </c>
      <c r="BD7" s="38">
        <v>
97.37</v>
      </c>
      <c r="BE7" s="38">
        <v>
97.06</v>
      </c>
      <c r="BF7" s="38">
        <v>
352.51</v>
      </c>
      <c r="BG7" s="38">
        <v>
348.44</v>
      </c>
      <c r="BH7" s="38">
        <v>
211.29</v>
      </c>
      <c r="BI7" s="38">
        <v>
163.99</v>
      </c>
      <c r="BJ7" s="38">
        <v>
158.12</v>
      </c>
      <c r="BK7" s="38">
        <v>
359.02</v>
      </c>
      <c r="BL7" s="38">
        <v>
306.97000000000003</v>
      </c>
      <c r="BM7" s="38">
        <v>
337.85</v>
      </c>
      <c r="BN7" s="38">
        <v>
290.94</v>
      </c>
      <c r="BO7" s="38">
        <v>
287.39</v>
      </c>
      <c r="BP7" s="38">
        <v>
291.39999999999998</v>
      </c>
      <c r="BQ7" s="38">
        <v>
0</v>
      </c>
      <c r="BR7" s="38">
        <v>
0</v>
      </c>
      <c r="BS7" s="38">
        <v>
0</v>
      </c>
      <c r="BT7" s="38">
        <v>
0</v>
      </c>
      <c r="BU7" s="38">
        <v>
0</v>
      </c>
      <c r="BV7" s="38">
        <v>
0</v>
      </c>
      <c r="BW7" s="38">
        <v>
0</v>
      </c>
      <c r="BX7" s="38">
        <v>
0</v>
      </c>
      <c r="BY7" s="38">
        <v>
0</v>
      </c>
      <c r="BZ7" s="38">
        <v>
0</v>
      </c>
      <c r="CA7" s="38">
        <v>
0</v>
      </c>
      <c r="CB7" s="38">
        <v>
67.959999999999994</v>
      </c>
      <c r="CC7" s="38">
        <v>
64.8</v>
      </c>
      <c r="CD7" s="38">
        <v>
69.56</v>
      </c>
      <c r="CE7" s="38">
        <v>
72.239999999999995</v>
      </c>
      <c r="CF7" s="38">
        <v>
70.040000000000006</v>
      </c>
      <c r="CG7" s="38">
        <v>
60.18</v>
      </c>
      <c r="CH7" s="38">
        <v>
58.19</v>
      </c>
      <c r="CI7" s="38">
        <v>
56.65</v>
      </c>
      <c r="CJ7" s="38">
        <v>
55.61</v>
      </c>
      <c r="CK7" s="38">
        <v>
50.64</v>
      </c>
      <c r="CL7" s="38">
        <v>
51.39</v>
      </c>
      <c r="CM7" s="38">
        <v>
72.239999999999995</v>
      </c>
      <c r="CN7" s="38">
        <v>
69.349999999999994</v>
      </c>
      <c r="CO7" s="38">
        <v>
67.52</v>
      </c>
      <c r="CP7" s="38">
        <v>
65</v>
      </c>
      <c r="CQ7" s="38">
        <v>
69.22</v>
      </c>
      <c r="CR7" s="38">
        <v>
66.02</v>
      </c>
      <c r="CS7" s="38">
        <v>
65.900000000000006</v>
      </c>
      <c r="CT7" s="38">
        <v>
65.33</v>
      </c>
      <c r="CU7" s="38">
        <v>
66.11</v>
      </c>
      <c r="CV7" s="38">
        <v>
67.209999999999994</v>
      </c>
      <c r="CW7" s="38">
        <v>
66.94</v>
      </c>
      <c r="CX7" s="38">
        <v>
90.13</v>
      </c>
      <c r="CY7" s="38">
        <v>
90.38</v>
      </c>
      <c r="CZ7" s="38">
        <v>
90.63</v>
      </c>
      <c r="DA7" s="38">
        <v>
90.9</v>
      </c>
      <c r="DB7" s="38">
        <v>
91.4</v>
      </c>
      <c r="DC7" s="38">
        <v>
92.96</v>
      </c>
      <c r="DD7" s="38">
        <v>
92.8</v>
      </c>
      <c r="DE7" s="38">
        <v>
92.64</v>
      </c>
      <c r="DF7" s="38">
        <v>
92.98</v>
      </c>
      <c r="DG7" s="38">
        <v>
93.21</v>
      </c>
      <c r="DH7" s="38">
        <v>
93.03</v>
      </c>
      <c r="DI7" s="38">
        <v>
53.86</v>
      </c>
      <c r="DJ7" s="38">
        <v>
54.37</v>
      </c>
      <c r="DK7" s="38">
        <v>
56.2</v>
      </c>
      <c r="DL7" s="38">
        <v>
58</v>
      </c>
      <c r="DM7" s="38">
        <v>
59.2</v>
      </c>
      <c r="DN7" s="38">
        <v>
40.409999999999997</v>
      </c>
      <c r="DO7" s="38">
        <v>
42.2</v>
      </c>
      <c r="DP7" s="38">
        <v>
44.38</v>
      </c>
      <c r="DQ7" s="38">
        <v>
48.81</v>
      </c>
      <c r="DR7" s="38">
        <v>
39.35</v>
      </c>
      <c r="DS7" s="38">
        <v>
39.03</v>
      </c>
      <c r="DT7" s="38">
        <v>
0</v>
      </c>
      <c r="DU7" s="38">
        <v>
0</v>
      </c>
      <c r="DV7" s="38">
        <v>
0</v>
      </c>
      <c r="DW7" s="38">
        <v>
0</v>
      </c>
      <c r="DX7" s="38">
        <v>
0</v>
      </c>
      <c r="DY7" s="38">
        <v>
0</v>
      </c>
      <c r="DZ7" s="38">
        <v>
0</v>
      </c>
      <c r="EA7" s="38">
        <v>
0</v>
      </c>
      <c r="EB7" s="38">
        <v>
0</v>
      </c>
      <c r="EC7" s="38">
        <v>
1.17</v>
      </c>
      <c r="ED7" s="38">
        <v>
1.1599999999999999</v>
      </c>
      <c r="EE7" s="38">
        <v>
0.01</v>
      </c>
      <c r="EF7" s="38">
        <v>
0</v>
      </c>
      <c r="EG7" s="38">
        <v>
0.43</v>
      </c>
      <c r="EH7" s="38">
        <v>
0.18</v>
      </c>
      <c r="EI7" s="38">
        <v>
0.41</v>
      </c>
      <c r="EJ7" s="38">
        <v>
7.0000000000000007E-2</v>
      </c>
      <c r="EK7" s="38">
        <v>
7.0000000000000007E-2</v>
      </c>
      <c r="EL7" s="38">
        <v>
0.17</v>
      </c>
      <c r="EM7" s="38">
        <v>
0.05</v>
      </c>
      <c r="EN7" s="38">
        <v>
7.0000000000000007E-2</v>
      </c>
      <c r="EO7" s="38">
        <v>
0.09</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
103</v>
      </c>
      <c r="C9" s="40" t="s">
        <v>
104</v>
      </c>
      <c r="D9" s="40" t="s">
        <v>
105</v>
      </c>
      <c r="E9" s="40" t="s">
        <v>
106</v>
      </c>
      <c r="F9" s="40" t="s">
        <v>
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
46</v>
      </c>
      <c r="B10" s="41">
        <f t="shared" ref="B10:E10" si="15">
DATEVALUE($B7+12-B11&amp;"/1/"&amp;B12)</f>
        <v>
46388</v>
      </c>
      <c r="C10" s="41">
        <f t="shared" si="15"/>
        <v>
46753</v>
      </c>
      <c r="D10" s="41">
        <f t="shared" si="15"/>
        <v>
47119</v>
      </c>
      <c r="E10" s="41">
        <f t="shared" si="15"/>
        <v>
47484</v>
      </c>
      <c r="F10" s="42">
        <f>
DATEVALUE($B7+12-F11&amp;"/1/"&amp;F12)</f>
        <v>
47849</v>
      </c>
    </row>
    <row r="11" spans="1:148" x14ac:dyDescent="0.15">
      <c r="B11">
        <v>
4</v>
      </c>
      <c r="C11">
        <v>
3</v>
      </c>
      <c r="D11">
        <v>
2</v>
      </c>
      <c r="E11">
        <v>
1</v>
      </c>
      <c r="F11">
        <v>
0</v>
      </c>
      <c r="G11" t="s">
        <v>
108</v>
      </c>
    </row>
    <row r="12" spans="1:148" x14ac:dyDescent="0.15">
      <c r="B12">
        <v>
1</v>
      </c>
      <c r="C12">
        <v>
1</v>
      </c>
      <c r="D12">
        <v>
1</v>
      </c>
      <c r="E12">
        <v>
1</v>
      </c>
      <c r="F12">
        <v>
1</v>
      </c>
      <c r="G12" t="s">
        <v>
109</v>
      </c>
    </row>
    <row r="13" spans="1:148" x14ac:dyDescent="0.15">
      <c r="B13" t="s">
        <v>
110</v>
      </c>
      <c r="C13" t="s">
        <v>
111</v>
      </c>
      <c r="D13" t="s">
        <v>
112</v>
      </c>
      <c r="E13" t="s">
        <v>
112</v>
      </c>
      <c r="F13" t="s">
        <v>
113</v>
      </c>
      <c r="G13" t="s">
        <v>
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2021-01-25T01:53:14Z</cp:lastPrinted>
  <dcterms:created xsi:type="dcterms:W3CDTF">2020-12-04T02:31:17Z</dcterms:created>
  <dcterms:modified xsi:type="dcterms:W3CDTF">2021-01-27T01:57:54Z</dcterms:modified>
  <cp:category/>
</cp:coreProperties>
</file>