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財務\総務省決算統計\R1決算統計\10 経営分析比較表\05 起案版\"/>
    </mc:Choice>
  </mc:AlternateContent>
  <workbookProtection workbookAlgorithmName="SHA-512" workbookHashValue="EgwfXMq+i2BXUzpUjKJFsiMa74l+mUFKARSabuhpr208LrVI7ctn+QGFslU7ghUN+eWAVlkKIGM7pqFg58b9ew==" workbookSaltValue="f8CRSlMOSfYbcCB3aE7udQ==" workbookSpinCount="100000" lockStructure="1"/>
  <bookViews>
    <workbookView xWindow="0" yWindow="0" windowWidth="10320" windowHeight="715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HG54" i="4"/>
  <c r="HG32" i="4"/>
  <c r="FH78" i="4"/>
  <c r="DS54" i="4"/>
  <c r="DS32" i="4"/>
  <c r="AN78" i="4"/>
  <c r="AE54" i="4"/>
  <c r="AE32" i="4"/>
  <c r="KU54" i="4"/>
  <c r="KU32" i="4"/>
  <c r="KF54" i="4"/>
  <c r="KF32" i="4"/>
  <c r="JJ78" i="4"/>
  <c r="GR54" i="4"/>
  <c r="GR32" i="4"/>
  <c r="DD32" i="4"/>
  <c r="EO78" i="4"/>
  <c r="DD54" i="4"/>
  <c r="U78" i="4"/>
  <c r="P54" i="4"/>
  <c r="P32" i="4"/>
  <c r="BZ78" i="4"/>
  <c r="BI54" i="4"/>
  <c r="BI32" i="4"/>
  <c r="LY54" i="4"/>
  <c r="LY32" i="4"/>
  <c r="IK54" i="4"/>
  <c r="IK32" i="4"/>
  <c r="LO78" i="4"/>
  <c r="GT78" i="4"/>
  <c r="EW54" i="4"/>
  <c r="EW32" i="4"/>
  <c r="GA78" i="4"/>
  <c r="EH54" i="4"/>
  <c r="BG78" i="4"/>
  <c r="AT54" i="4"/>
  <c r="AT32" i="4"/>
  <c r="LJ54" i="4"/>
  <c r="LJ32" i="4"/>
  <c r="EH32" i="4"/>
  <c r="KV78" i="4"/>
  <c r="HV54" i="4"/>
  <c r="HV32" i="4"/>
</calcChain>
</file>

<file path=xl/sharedStrings.xml><?xml version="1.0" encoding="utf-8"?>
<sst xmlns="http://schemas.openxmlformats.org/spreadsheetml/2006/main" count="322" uniqueCount="182">
  <si>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</si>
  <si>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</si>
  <si>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</si>
  <si>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</si>
  <si>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</si>
  <si>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</si>
  <si>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</si>
  <si>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</si>
  <si>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</si>
  <si>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</si>
  <si>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</si>
  <si>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</si>
  <si>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</si>
  <si>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</si>
  <si>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</si>
  <si>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</si>
  <si>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</si>
  <si>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</si>
  <si>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</si>
  <si>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</si>
  <si>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</si>
  <si>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</si>
  <si>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</si>
  <si>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</si>
  <si>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</si>
  <si>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</si>
  <si>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</si>
  <si>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</si>
  <si>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</si>
  <si>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</si>
  <si>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</si>
  <si>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</si>
  <si>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</si>
  <si>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</si>
  <si>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</si>
  <si>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</si>
  <si>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</si>
  <si>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</si>
  <si>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</si>
  <si>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</si>
  <si>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</si>
  <si>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</si>
  <si>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</si>
  <si>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</si>
  <si>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</si>
  <si>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</si>
  <si>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</si>
  <si>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</si>
  <si>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</si>
  <si>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</si>
  <si>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</si>
  <si>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</si>
  <si>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</si>
  <si>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</si>
  <si>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</si>
  <si>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</si>
  <si>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</si>
  <si>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</si>
  <si>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</si>
  <si>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</si>
  <si>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</si>
  <si>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</si>
  <si>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</si>
  <si>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</si>
  <si>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</si>
  <si>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</si>
  <si>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</si>
  <si>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</si>
  <si>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</si>
  <si>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</si>
  <si>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</si>
  <si>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</si>
  <si>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</si>
  <si>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</si>
  <si>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</si>
  <si>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</si>
  <si>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</si>
  <si>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</si>
  <si>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</si>
  <si>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</si>
  <si>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</si>
  <si>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</si>
  <si>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</si>
  <si>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</si>
  <si>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</si>
  <si>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</si>
  <si>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</si>
  <si>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</si>
  <si>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</si>
  <si>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</si>
  <si>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</si>
  <si>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</si>
  <si>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</si>
  <si>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</si>
  <si>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</si>
  <si>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</si>
  <si>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</si>
  <si>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</si>
  <si>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</si>
  <si>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</si>
  <si>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</si>
  <si>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</si>
  <si>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</si>
  <si>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</si>
  <si>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</si>
  <si>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</si>
  <si>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</si>
  <si>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</si>
  <si>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</si>
  <si>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</si>
  <si>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</si>
  <si>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</si>
  <si>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</si>
  <si>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</si>
  <si>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</si>
  <si>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</si>
  <si>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</si>
  <si>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</si>
  <si>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</si>
  <si>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</si>
  <si>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</si>
  <si>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</si>
  <si>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</si>
  <si>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</si>
  <si>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</si>
  <si>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</si>
  <si>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</si>
  <si>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</si>
  <si>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</si>
  <si>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</si>
  <si>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</si>
  <si>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</si>
  <si>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</si>
  <si>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</si>
  <si>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</si>
  <si>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</si>
  <si>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</si>
  <si>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</si>
  <si>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</si>
  <si>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</si>
  <si>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</si>
  <si>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</si>
  <si>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</si>
  <si>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</si>
  <si>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</si>
  <si>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</si>
  <si>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</si>
  <si>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</si>
  <si>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</si>
  <si>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</si>
  <si>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</si>
  <si>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</si>
  <si>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当該値(N-1)</t>
    <phoneticPr fontId="5"/>
  </si>
  <si>
    <t>当該値(N-3)</t>
    <phoneticPr fontId="5"/>
  </si>
  <si>
    <t>当該値(N-1)</t>
    <phoneticPr fontId="5"/>
  </si>
  <si>
    <t>当該値(N-2)</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</si>
  <si>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</si>
  <si>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</si>
  <si>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</si>
  <si>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</si>
  <si>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</si>
  <si>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茨城県</t>
  </si>
  <si>
    <t>こども病院</t>
  </si>
  <si>
    <t>条例全部</t>
  </si>
  <si>
    <t>病院事業</t>
  </si>
  <si>
    <t>一般病院</t>
  </si>
  <si>
    <t>100床以上～200床未満</t>
  </si>
  <si>
    <t>学術・研究機関出身</t>
  </si>
  <si>
    <t>指定管理者(利用料金制)</t>
  </si>
  <si>
    <t>対象</t>
  </si>
  <si>
    <t>I 未 訓</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</si>
  <si>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</si>
  <si>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</si>
  <si>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</si>
  <si>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</si>
  <si>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</si>
  <si>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</si>
  <si>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</si>
  <si>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小児医療の中核的な専門病院として，重篤・難治な患者を対象に，高度かつ専門的な医療提供を行うとともに，筑波大学などと連携しながら地域の医療人材の教育研修機能を担っている。
・県小児がん拠点病院
・小児救急中核病院
・総合周産期母子医療センター（新生児医療）
・難病医療指導機関
・県指定小児リハ・ステーション　等</t>
    <phoneticPr fontId="5"/>
  </si>
  <si>
    <t>①有形固定資産減価償却率は，上昇傾向にあり，類似病院の平均値を上回っており，施設の老朽化が進んでいることを示していることから，計画的な施設の更新等を検討する必要がある。
②器械備品減価償却率は，前年度比0.6ポイント増加し，医療機械備品の老朽化が進んでいることを示していることから，計画的な医療機械備品の更新等を検討する必要がある。
③1床当たりの有形固定資産は，類似病院の平均値を上回っているが，高度かつ専門的な医療提供していることが原因と考えられる。</t>
    <rPh sb="108" eb="110">
      <t>ゾウカ</t>
    </rPh>
    <phoneticPr fontId="5"/>
  </si>
  <si>
    <r>
      <t>①経常収支比率は，前年度に比べて0.5ポイント上昇し，類似病院の平均値を大幅に上回っている。
②医業収支比率は，医業費用の増加等により前年度比0.9ポイント低下し，</t>
    </r>
    <r>
      <rPr>
        <sz val="8"/>
        <rFont val="ＭＳ ゴシック"/>
        <family val="3"/>
        <charset val="128"/>
      </rPr>
      <t>類似病院の平均値を下回っている。</t>
    </r>
    <r>
      <rPr>
        <sz val="8"/>
        <color theme="1"/>
        <rFont val="ＭＳ ゴシック"/>
        <family val="3"/>
        <charset val="128"/>
      </rPr>
      <t xml:space="preserve">
③累積欠損金比率は，0ポイントであり，欠損金はない。
④病床利用率は，前年度に比べて2.8ポイント低下したものの，類似病院の平均値を大幅に上回っており,急性期病院の限界に達している。
⑤入院患者1人1日当たりの収益及び⑥外来患者1人1日当たりの収益ともに，類似病院の平均値を大幅に上回っている。
⑦職員給与費対医業収益比率は，前年度比2.0ポイント上昇しており，医師派遣のための教育に要する人件費負担が過重となっている。
⑧材料費対医業収益比率は，高額な薬品等の使用により類似病院の平均値を上回っているが，高度かつ専門的な医療提供していることが原因と考えられる。</t>
    </r>
    <rPh sb="58" eb="60">
      <t>ヒヨウ</t>
    </rPh>
    <rPh sb="63" eb="64">
      <t>トウ</t>
    </rPh>
    <rPh sb="78" eb="80">
      <t>テイカ</t>
    </rPh>
    <rPh sb="91" eb="93">
      <t>シタマワ</t>
    </rPh>
    <rPh sb="148" eb="150">
      <t>テイカ</t>
    </rPh>
    <rPh sb="273" eb="275">
      <t>ジョウショウ</t>
    </rPh>
    <rPh sb="280" eb="282">
      <t>イシ</t>
    </rPh>
    <rPh sb="282" eb="284">
      <t>ハケン</t>
    </rPh>
    <rPh sb="288" eb="290">
      <t>キョウイク</t>
    </rPh>
    <rPh sb="291" eb="292">
      <t>ヨウ</t>
    </rPh>
    <rPh sb="294" eb="297">
      <t>ジンケンヒ</t>
    </rPh>
    <rPh sb="297" eb="299">
      <t>フタン</t>
    </rPh>
    <rPh sb="300" eb="302">
      <t>カジュウ</t>
    </rPh>
    <phoneticPr fontId="5"/>
  </si>
  <si>
    <t>　医師確保，診療報酬のマイナス改定，消費税増税などに加え，新型コロナウイルス感染症に対応するための医療体制の整備が求められるなど、昨今の医療機関を取り巻く経営環境は，大変厳しさを増すとともに複雑となっている。
　一般医療機関では対応が困難な周産期と小児の専門医療・救急医療を提供する使命を果たすとともに，加算の取得など更なる収益向上に努めるほか，各種経費の節減に取り組むことで，収支の改善を図っていきたい。
　医療人材の教育研修機能を強化し，小児科医師不足地域への医師派遣を継続的に行っていくためには，教育に要する人件費の財源確保が課題となっている。
　また，施設及び医療機器ともに，老朽化が進んでいることから，計画的な更新等を検討する必要がある。</t>
    <rPh sb="26" eb="27">
      <t>クワ</t>
    </rPh>
    <rPh sb="152" eb="154">
      <t>カサン</t>
    </rPh>
    <rPh sb="155" eb="157">
      <t>シュトク</t>
    </rPh>
    <rPh sb="217" eb="219">
      <t>キョウカ</t>
    </rPh>
    <rPh sb="251" eb="253">
      <t>キョウイク</t>
    </rPh>
    <rPh sb="254" eb="255">
      <t>ヨウ</t>
    </rPh>
    <rPh sb="257" eb="260">
      <t>ジンケンヒ</t>
    </rPh>
    <rPh sb="261" eb="263">
      <t>ザイゲン</t>
    </rPh>
    <rPh sb="263" eb="265">
      <t>カクホ</t>
    </rPh>
    <rPh sb="266" eb="268">
      <t>カダイ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</si>
</sst>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Fill="1" applyBorder="1" applyAlignment="1" applyProtection="1">
      <alignment horizontal="left" vertical="top" wrapText="1" shrinkToFit="1"/>
      <protection locked="0"/>
    </xf>
    <xf numFmtId="0" fontId="12" fillId="0" borderId="0" xfId="0" applyFont="1" applyFill="1" applyBorder="1" applyAlignment="1" applyProtection="1">
      <alignment horizontal="left" vertical="top" wrapText="1" shrinkToFit="1"/>
      <protection locked="0"/>
    </xf>
    <xf numFmtId="0" fontId="12" fillId="0" borderId="9" xfId="0" applyFont="1" applyFill="1" applyBorder="1" applyAlignment="1" applyProtection="1">
      <alignment horizontal="left" vertical="top" wrapText="1" shrinkToFit="1"/>
      <protection locked="0"/>
    </xf>
    <xf numFmtId="0" fontId="12" fillId="0" borderId="10"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wrapText="1" shrinkToFit="1"/>
      <protection locked="0"/>
    </xf>
    <xf numFmtId="0" fontId="12"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12" fillId="0" borderId="5"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10"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11" xfId="0" applyFont="1" applyFill="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85</c:v>
                </c:pt>
                <c:pt idx="1">
                  <c:v>88.7</c:v>
                </c:pt>
                <c:pt idx="2">
                  <c:v>90.6</c:v>
                </c:pt>
                <c:pt idx="3">
                  <c:v>91.4</c:v>
                </c:pt>
                <c:pt idx="4">
                  <c:v>88.6</c:v>
                </c:pt>
              </c:numCache>
            </c:numRef>
          </c:val>
          <c:extLst xmlns:c16r2="http://schemas.microsoft.com/office/drawing/2015/06/chart">
            <c:ext xmlns:c16="http://schemas.microsoft.com/office/drawing/2014/chart" uri="{C3380CC4-5D6E-409C-BE32-E72D297353CC}">
              <c16:uniqueId val="{00000000-57FE-46B2-B3DD-1F19EC49BCFC}"/>
            </c:ext>
          </c:extLst>
        </c:ser>
        <c:dLbls>
          <c:showLegendKey val="0"/>
          <c:showVal val="0"/>
          <c:showCatName val="0"/>
          <c:showSerName val="0"/>
          <c:showPercent val="0"/>
          <c:showBubbleSize val="0"/>
        </c:dLbls>
        <c:gapWidth val="150"/>
        <c:axId val="548247168"/>
        <c:axId val="54824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57FE-46B2-B3DD-1F19EC49BCFC}"/>
            </c:ext>
          </c:extLst>
        </c:ser>
        <c:dLbls>
          <c:showLegendKey val="0"/>
          <c:showVal val="0"/>
          <c:showCatName val="0"/>
          <c:showSerName val="0"/>
          <c:showPercent val="0"/>
          <c:showBubbleSize val="0"/>
        </c:dLbls>
        <c:marker val="1"/>
        <c:smooth val="0"/>
        <c:axId val="548247168"/>
        <c:axId val="548248344"/>
      </c:lineChart>
      <c:catAx>
        <c:axId val="548247168"/>
        <c:scaling>
          <c:orientation val="minMax"/>
        </c:scaling>
        <c:delete val="1"/>
        <c:axPos val="b"/>
        <c:numFmt formatCode="General" sourceLinked="1"/>
        <c:majorTickMark val="none"/>
        <c:minorTickMark val="none"/>
        <c:tickLblPos val="none"/>
        <c:crossAx val="548248344"/>
        <c:crosses val="autoZero"/>
        <c:auto val="1"/>
        <c:lblAlgn val="ctr"/>
        <c:lblOffset val="100"/>
        <c:noMultiLvlLbl val="1"/>
      </c:catAx>
      <c:valAx>
        <c:axId val="548248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24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23459</c:v>
                </c:pt>
                <c:pt idx="1">
                  <c:v>23725</c:v>
                </c:pt>
                <c:pt idx="2">
                  <c:v>26108</c:v>
                </c:pt>
                <c:pt idx="3">
                  <c:v>26394</c:v>
                </c:pt>
                <c:pt idx="4">
                  <c:v>24663</c:v>
                </c:pt>
              </c:numCache>
            </c:numRef>
          </c:val>
          <c:extLst xmlns:c16r2="http://schemas.microsoft.com/office/drawing/2015/06/chart">
            <c:ext xmlns:c16="http://schemas.microsoft.com/office/drawing/2014/chart" uri="{C3380CC4-5D6E-409C-BE32-E72D297353CC}">
              <c16:uniqueId val="{00000000-1BCD-49D0-840E-BB3FA137B1E3}"/>
            </c:ext>
          </c:extLst>
        </c:ser>
        <c:dLbls>
          <c:showLegendKey val="0"/>
          <c:showVal val="0"/>
          <c:showCatName val="0"/>
          <c:showSerName val="0"/>
          <c:showPercent val="0"/>
          <c:showBubbleSize val="0"/>
        </c:dLbls>
        <c:gapWidth val="150"/>
        <c:axId val="548719136"/>
        <c:axId val="54871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1BCD-49D0-840E-BB3FA137B1E3}"/>
            </c:ext>
          </c:extLst>
        </c:ser>
        <c:dLbls>
          <c:showLegendKey val="0"/>
          <c:showVal val="0"/>
          <c:showCatName val="0"/>
          <c:showSerName val="0"/>
          <c:showPercent val="0"/>
          <c:showBubbleSize val="0"/>
        </c:dLbls>
        <c:marker val="1"/>
        <c:smooth val="0"/>
        <c:axId val="548719136"/>
        <c:axId val="548718352"/>
      </c:lineChart>
      <c:catAx>
        <c:axId val="548719136"/>
        <c:scaling>
          <c:orientation val="minMax"/>
        </c:scaling>
        <c:delete val="1"/>
        <c:axPos val="b"/>
        <c:numFmt formatCode="General" sourceLinked="1"/>
        <c:majorTickMark val="none"/>
        <c:minorTickMark val="none"/>
        <c:tickLblPos val="none"/>
        <c:crossAx val="548718352"/>
        <c:crosses val="autoZero"/>
        <c:auto val="1"/>
        <c:lblAlgn val="ctr"/>
        <c:lblOffset val="100"/>
        <c:noMultiLvlLbl val="1"/>
      </c:catAx>
      <c:valAx>
        <c:axId val="548718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871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83214</c:v>
                </c:pt>
                <c:pt idx="1">
                  <c:v>84007</c:v>
                </c:pt>
                <c:pt idx="2">
                  <c:v>86891</c:v>
                </c:pt>
                <c:pt idx="3">
                  <c:v>93100</c:v>
                </c:pt>
                <c:pt idx="4">
                  <c:v>100296</c:v>
                </c:pt>
              </c:numCache>
            </c:numRef>
          </c:val>
          <c:extLst xmlns:c16r2="http://schemas.microsoft.com/office/drawing/2015/06/chart">
            <c:ext xmlns:c16="http://schemas.microsoft.com/office/drawing/2014/chart" uri="{C3380CC4-5D6E-409C-BE32-E72D297353CC}">
              <c16:uniqueId val="{00000000-B359-4DDC-BE6D-D4667207CEC2}"/>
            </c:ext>
          </c:extLst>
        </c:ser>
        <c:dLbls>
          <c:showLegendKey val="0"/>
          <c:showVal val="0"/>
          <c:showCatName val="0"/>
          <c:showSerName val="0"/>
          <c:showPercent val="0"/>
          <c:showBubbleSize val="0"/>
        </c:dLbls>
        <c:gapWidth val="150"/>
        <c:axId val="548722272"/>
        <c:axId val="54872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B359-4DDC-BE6D-D4667207CEC2}"/>
            </c:ext>
          </c:extLst>
        </c:ser>
        <c:dLbls>
          <c:showLegendKey val="0"/>
          <c:showVal val="0"/>
          <c:showCatName val="0"/>
          <c:showSerName val="0"/>
          <c:showPercent val="0"/>
          <c:showBubbleSize val="0"/>
        </c:dLbls>
        <c:marker val="1"/>
        <c:smooth val="0"/>
        <c:axId val="548722272"/>
        <c:axId val="548722664"/>
      </c:lineChart>
      <c:catAx>
        <c:axId val="548722272"/>
        <c:scaling>
          <c:orientation val="minMax"/>
        </c:scaling>
        <c:delete val="1"/>
        <c:axPos val="b"/>
        <c:numFmt formatCode="General" sourceLinked="1"/>
        <c:majorTickMark val="none"/>
        <c:minorTickMark val="none"/>
        <c:tickLblPos val="none"/>
        <c:crossAx val="548722664"/>
        <c:crosses val="autoZero"/>
        <c:auto val="1"/>
        <c:lblAlgn val="ctr"/>
        <c:lblOffset val="100"/>
        <c:noMultiLvlLbl val="1"/>
      </c:catAx>
      <c:valAx>
        <c:axId val="548722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872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1.4</c:v>
                </c:pt>
                <c:pt idx="2">
                  <c:v>0</c:v>
                </c:pt>
                <c:pt idx="3">
                  <c:v>0</c:v>
                </c:pt>
                <c:pt idx="4">
                  <c:v>0</c:v>
                </c:pt>
              </c:numCache>
            </c:numRef>
          </c:val>
          <c:extLst xmlns:c16r2="http://schemas.microsoft.com/office/drawing/2015/06/chart">
            <c:ext xmlns:c16="http://schemas.microsoft.com/office/drawing/2014/chart" uri="{C3380CC4-5D6E-409C-BE32-E72D297353CC}">
              <c16:uniqueId val="{00000000-8234-4CB2-BFAD-F65A0B604F77}"/>
            </c:ext>
          </c:extLst>
        </c:ser>
        <c:dLbls>
          <c:showLegendKey val="0"/>
          <c:showVal val="0"/>
          <c:showCatName val="0"/>
          <c:showSerName val="0"/>
          <c:showPercent val="0"/>
          <c:showBubbleSize val="0"/>
        </c:dLbls>
        <c:gapWidth val="150"/>
        <c:axId val="548250304"/>
        <c:axId val="54824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8234-4CB2-BFAD-F65A0B604F77}"/>
            </c:ext>
          </c:extLst>
        </c:ser>
        <c:dLbls>
          <c:showLegendKey val="0"/>
          <c:showVal val="0"/>
          <c:showCatName val="0"/>
          <c:showSerName val="0"/>
          <c:showPercent val="0"/>
          <c:showBubbleSize val="0"/>
        </c:dLbls>
        <c:marker val="1"/>
        <c:smooth val="0"/>
        <c:axId val="548250304"/>
        <c:axId val="548248736"/>
      </c:lineChart>
      <c:catAx>
        <c:axId val="548250304"/>
        <c:scaling>
          <c:orientation val="minMax"/>
        </c:scaling>
        <c:delete val="1"/>
        <c:axPos val="b"/>
        <c:numFmt formatCode="General" sourceLinked="1"/>
        <c:majorTickMark val="none"/>
        <c:minorTickMark val="none"/>
        <c:tickLblPos val="none"/>
        <c:crossAx val="548248736"/>
        <c:crosses val="autoZero"/>
        <c:auto val="1"/>
        <c:lblAlgn val="ctr"/>
        <c:lblOffset val="100"/>
        <c:noMultiLvlLbl val="1"/>
      </c:catAx>
      <c:valAx>
        <c:axId val="54824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25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78.3</c:v>
                </c:pt>
                <c:pt idx="1">
                  <c:v>78.599999999999994</c:v>
                </c:pt>
                <c:pt idx="2">
                  <c:v>80</c:v>
                </c:pt>
                <c:pt idx="3">
                  <c:v>81.400000000000006</c:v>
                </c:pt>
                <c:pt idx="4">
                  <c:v>80.5</c:v>
                </c:pt>
              </c:numCache>
            </c:numRef>
          </c:val>
          <c:extLst xmlns:c16r2="http://schemas.microsoft.com/office/drawing/2015/06/chart">
            <c:ext xmlns:c16="http://schemas.microsoft.com/office/drawing/2014/chart" uri="{C3380CC4-5D6E-409C-BE32-E72D297353CC}">
              <c16:uniqueId val="{00000000-7E4B-4938-B6F8-9E315F064155}"/>
            </c:ext>
          </c:extLst>
        </c:ser>
        <c:dLbls>
          <c:showLegendKey val="0"/>
          <c:showVal val="0"/>
          <c:showCatName val="0"/>
          <c:showSerName val="0"/>
          <c:showPercent val="0"/>
          <c:showBubbleSize val="0"/>
        </c:dLbls>
        <c:gapWidth val="150"/>
        <c:axId val="548249128"/>
        <c:axId val="54825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7E4B-4938-B6F8-9E315F064155}"/>
            </c:ext>
          </c:extLst>
        </c:ser>
        <c:dLbls>
          <c:showLegendKey val="0"/>
          <c:showVal val="0"/>
          <c:showCatName val="0"/>
          <c:showSerName val="0"/>
          <c:showPercent val="0"/>
          <c:showBubbleSize val="0"/>
        </c:dLbls>
        <c:marker val="1"/>
        <c:smooth val="0"/>
        <c:axId val="548249128"/>
        <c:axId val="548253048"/>
      </c:lineChart>
      <c:catAx>
        <c:axId val="548249128"/>
        <c:scaling>
          <c:orientation val="minMax"/>
        </c:scaling>
        <c:delete val="1"/>
        <c:axPos val="b"/>
        <c:numFmt formatCode="General" sourceLinked="1"/>
        <c:majorTickMark val="none"/>
        <c:minorTickMark val="none"/>
        <c:tickLblPos val="none"/>
        <c:crossAx val="548253048"/>
        <c:crosses val="autoZero"/>
        <c:auto val="1"/>
        <c:lblAlgn val="ctr"/>
        <c:lblOffset val="100"/>
        <c:noMultiLvlLbl val="1"/>
      </c:catAx>
      <c:valAx>
        <c:axId val="548253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249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100.5</c:v>
                </c:pt>
                <c:pt idx="1">
                  <c:v>99.1</c:v>
                </c:pt>
                <c:pt idx="2">
                  <c:v>100.2</c:v>
                </c:pt>
                <c:pt idx="3">
                  <c:v>102.6</c:v>
                </c:pt>
                <c:pt idx="4">
                  <c:v>103.1</c:v>
                </c:pt>
              </c:numCache>
            </c:numRef>
          </c:val>
          <c:extLst xmlns:c16r2="http://schemas.microsoft.com/office/drawing/2015/06/chart">
            <c:ext xmlns:c16="http://schemas.microsoft.com/office/drawing/2014/chart" uri="{C3380CC4-5D6E-409C-BE32-E72D297353CC}">
              <c16:uniqueId val="{00000000-5A84-41B9-8A2B-0FBEB29F4AE4}"/>
            </c:ext>
          </c:extLst>
        </c:ser>
        <c:dLbls>
          <c:showLegendKey val="0"/>
          <c:showVal val="0"/>
          <c:showCatName val="0"/>
          <c:showSerName val="0"/>
          <c:showPercent val="0"/>
          <c:showBubbleSize val="0"/>
        </c:dLbls>
        <c:gapWidth val="150"/>
        <c:axId val="548250696"/>
        <c:axId val="54825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5A84-41B9-8A2B-0FBEB29F4AE4}"/>
            </c:ext>
          </c:extLst>
        </c:ser>
        <c:dLbls>
          <c:showLegendKey val="0"/>
          <c:showVal val="0"/>
          <c:showCatName val="0"/>
          <c:showSerName val="0"/>
          <c:showPercent val="0"/>
          <c:showBubbleSize val="0"/>
        </c:dLbls>
        <c:marker val="1"/>
        <c:smooth val="0"/>
        <c:axId val="548250696"/>
        <c:axId val="548251872"/>
      </c:lineChart>
      <c:catAx>
        <c:axId val="548250696"/>
        <c:scaling>
          <c:orientation val="minMax"/>
        </c:scaling>
        <c:delete val="1"/>
        <c:axPos val="b"/>
        <c:numFmt formatCode="General" sourceLinked="1"/>
        <c:majorTickMark val="none"/>
        <c:minorTickMark val="none"/>
        <c:tickLblPos val="none"/>
        <c:crossAx val="548251872"/>
        <c:crosses val="autoZero"/>
        <c:auto val="1"/>
        <c:lblAlgn val="ctr"/>
        <c:lblOffset val="100"/>
        <c:noMultiLvlLbl val="1"/>
      </c:catAx>
      <c:valAx>
        <c:axId val="54825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48250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64.5</c:v>
                </c:pt>
                <c:pt idx="1">
                  <c:v>63.3</c:v>
                </c:pt>
                <c:pt idx="2">
                  <c:v>60.1</c:v>
                </c:pt>
                <c:pt idx="3">
                  <c:v>61.4</c:v>
                </c:pt>
                <c:pt idx="4">
                  <c:v>62.5</c:v>
                </c:pt>
              </c:numCache>
            </c:numRef>
          </c:val>
          <c:extLst xmlns:c16r2="http://schemas.microsoft.com/office/drawing/2015/06/chart">
            <c:ext xmlns:c16="http://schemas.microsoft.com/office/drawing/2014/chart" uri="{C3380CC4-5D6E-409C-BE32-E72D297353CC}">
              <c16:uniqueId val="{00000000-AADF-4A78-93FC-20D2875F8224}"/>
            </c:ext>
          </c:extLst>
        </c:ser>
        <c:dLbls>
          <c:showLegendKey val="0"/>
          <c:showVal val="0"/>
          <c:showCatName val="0"/>
          <c:showSerName val="0"/>
          <c:showPercent val="0"/>
          <c:showBubbleSize val="0"/>
        </c:dLbls>
        <c:gapWidth val="150"/>
        <c:axId val="548252656"/>
        <c:axId val="54824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AADF-4A78-93FC-20D2875F8224}"/>
            </c:ext>
          </c:extLst>
        </c:ser>
        <c:dLbls>
          <c:showLegendKey val="0"/>
          <c:showVal val="0"/>
          <c:showCatName val="0"/>
          <c:showSerName val="0"/>
          <c:showPercent val="0"/>
          <c:showBubbleSize val="0"/>
        </c:dLbls>
        <c:marker val="1"/>
        <c:smooth val="0"/>
        <c:axId val="548252656"/>
        <c:axId val="548245600"/>
      </c:lineChart>
      <c:catAx>
        <c:axId val="548252656"/>
        <c:scaling>
          <c:orientation val="minMax"/>
        </c:scaling>
        <c:delete val="1"/>
        <c:axPos val="b"/>
        <c:numFmt formatCode="General" sourceLinked="1"/>
        <c:majorTickMark val="none"/>
        <c:minorTickMark val="none"/>
        <c:tickLblPos val="none"/>
        <c:crossAx val="548245600"/>
        <c:crosses val="autoZero"/>
        <c:auto val="1"/>
        <c:lblAlgn val="ctr"/>
        <c:lblOffset val="100"/>
        <c:noMultiLvlLbl val="1"/>
      </c:catAx>
      <c:valAx>
        <c:axId val="548245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25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76.400000000000006</c:v>
                </c:pt>
                <c:pt idx="1">
                  <c:v>70.2</c:v>
                </c:pt>
                <c:pt idx="2">
                  <c:v>57.7</c:v>
                </c:pt>
                <c:pt idx="3">
                  <c:v>59.8</c:v>
                </c:pt>
                <c:pt idx="4">
                  <c:v>60.4</c:v>
                </c:pt>
              </c:numCache>
            </c:numRef>
          </c:val>
          <c:extLst xmlns:c16r2="http://schemas.microsoft.com/office/drawing/2015/06/chart">
            <c:ext xmlns:c16="http://schemas.microsoft.com/office/drawing/2014/chart" uri="{C3380CC4-5D6E-409C-BE32-E72D297353CC}">
              <c16:uniqueId val="{00000000-4060-4514-8402-91DE06CC5697}"/>
            </c:ext>
          </c:extLst>
        </c:ser>
        <c:dLbls>
          <c:showLegendKey val="0"/>
          <c:showVal val="0"/>
          <c:showCatName val="0"/>
          <c:showSerName val="0"/>
          <c:showPercent val="0"/>
          <c:showBubbleSize val="0"/>
        </c:dLbls>
        <c:gapWidth val="150"/>
        <c:axId val="467143552"/>
        <c:axId val="46714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4060-4514-8402-91DE06CC5697}"/>
            </c:ext>
          </c:extLst>
        </c:ser>
        <c:dLbls>
          <c:showLegendKey val="0"/>
          <c:showVal val="0"/>
          <c:showCatName val="0"/>
          <c:showSerName val="0"/>
          <c:showPercent val="0"/>
          <c:showBubbleSize val="0"/>
        </c:dLbls>
        <c:marker val="1"/>
        <c:smooth val="0"/>
        <c:axId val="467143552"/>
        <c:axId val="467149432"/>
      </c:lineChart>
      <c:catAx>
        <c:axId val="467143552"/>
        <c:scaling>
          <c:orientation val="minMax"/>
        </c:scaling>
        <c:delete val="1"/>
        <c:axPos val="b"/>
        <c:numFmt formatCode="General" sourceLinked="1"/>
        <c:majorTickMark val="none"/>
        <c:minorTickMark val="none"/>
        <c:tickLblPos val="none"/>
        <c:crossAx val="467149432"/>
        <c:crosses val="autoZero"/>
        <c:auto val="1"/>
        <c:lblAlgn val="ctr"/>
        <c:lblOffset val="100"/>
        <c:noMultiLvlLbl val="1"/>
      </c:catAx>
      <c:valAx>
        <c:axId val="467149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14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99007765</c:v>
                </c:pt>
                <c:pt idx="1">
                  <c:v>100967652</c:v>
                </c:pt>
                <c:pt idx="2">
                  <c:v>106021322</c:v>
                </c:pt>
                <c:pt idx="3">
                  <c:v>104647087</c:v>
                </c:pt>
                <c:pt idx="4">
                  <c:v>105365417</c:v>
                </c:pt>
              </c:numCache>
            </c:numRef>
          </c:val>
          <c:extLst xmlns:c16r2="http://schemas.microsoft.com/office/drawing/2015/06/chart">
            <c:ext xmlns:c16="http://schemas.microsoft.com/office/drawing/2014/chart" uri="{C3380CC4-5D6E-409C-BE32-E72D297353CC}">
              <c16:uniqueId val="{00000000-837B-493B-8644-1E3E1631D150}"/>
            </c:ext>
          </c:extLst>
        </c:ser>
        <c:dLbls>
          <c:showLegendKey val="0"/>
          <c:showVal val="0"/>
          <c:showCatName val="0"/>
          <c:showSerName val="0"/>
          <c:showPercent val="0"/>
          <c:showBubbleSize val="0"/>
        </c:dLbls>
        <c:gapWidth val="150"/>
        <c:axId val="467146296"/>
        <c:axId val="46714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837B-493B-8644-1E3E1631D150}"/>
            </c:ext>
          </c:extLst>
        </c:ser>
        <c:dLbls>
          <c:showLegendKey val="0"/>
          <c:showVal val="0"/>
          <c:showCatName val="0"/>
          <c:showSerName val="0"/>
          <c:showPercent val="0"/>
          <c:showBubbleSize val="0"/>
        </c:dLbls>
        <c:marker val="1"/>
        <c:smooth val="0"/>
        <c:axId val="467146296"/>
        <c:axId val="467147864"/>
      </c:lineChart>
      <c:catAx>
        <c:axId val="467146296"/>
        <c:scaling>
          <c:orientation val="minMax"/>
        </c:scaling>
        <c:delete val="1"/>
        <c:axPos val="b"/>
        <c:numFmt formatCode="General" sourceLinked="1"/>
        <c:majorTickMark val="none"/>
        <c:minorTickMark val="none"/>
        <c:tickLblPos val="none"/>
        <c:crossAx val="467147864"/>
        <c:crosses val="autoZero"/>
        <c:auto val="1"/>
        <c:lblAlgn val="ctr"/>
        <c:lblOffset val="100"/>
        <c:noMultiLvlLbl val="1"/>
      </c:catAx>
      <c:valAx>
        <c:axId val="467147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7146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28.6</c:v>
                </c:pt>
                <c:pt idx="1">
                  <c:v>28.8</c:v>
                </c:pt>
                <c:pt idx="2">
                  <c:v>31.1</c:v>
                </c:pt>
                <c:pt idx="3">
                  <c:v>29.7</c:v>
                </c:pt>
                <c:pt idx="4">
                  <c:v>28.4</c:v>
                </c:pt>
              </c:numCache>
            </c:numRef>
          </c:val>
          <c:extLst xmlns:c16r2="http://schemas.microsoft.com/office/drawing/2015/06/chart">
            <c:ext xmlns:c16="http://schemas.microsoft.com/office/drawing/2014/chart" uri="{C3380CC4-5D6E-409C-BE32-E72D297353CC}">
              <c16:uniqueId val="{00000000-E248-48B4-8926-CCBB35EEEA01}"/>
            </c:ext>
          </c:extLst>
        </c:ser>
        <c:dLbls>
          <c:showLegendKey val="0"/>
          <c:showVal val="0"/>
          <c:showCatName val="0"/>
          <c:showSerName val="0"/>
          <c:showPercent val="0"/>
          <c:showBubbleSize val="0"/>
        </c:dLbls>
        <c:gapWidth val="150"/>
        <c:axId val="467148256"/>
        <c:axId val="46714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E248-48B4-8926-CCBB35EEEA01}"/>
            </c:ext>
          </c:extLst>
        </c:ser>
        <c:dLbls>
          <c:showLegendKey val="0"/>
          <c:showVal val="0"/>
          <c:showCatName val="0"/>
          <c:showSerName val="0"/>
          <c:showPercent val="0"/>
          <c:showBubbleSize val="0"/>
        </c:dLbls>
        <c:marker val="1"/>
        <c:smooth val="0"/>
        <c:axId val="467148256"/>
        <c:axId val="467143944"/>
      </c:lineChart>
      <c:catAx>
        <c:axId val="467148256"/>
        <c:scaling>
          <c:orientation val="minMax"/>
        </c:scaling>
        <c:delete val="1"/>
        <c:axPos val="b"/>
        <c:numFmt formatCode="General" sourceLinked="1"/>
        <c:majorTickMark val="none"/>
        <c:minorTickMark val="none"/>
        <c:tickLblPos val="none"/>
        <c:crossAx val="467143944"/>
        <c:crosses val="autoZero"/>
        <c:auto val="1"/>
        <c:lblAlgn val="ctr"/>
        <c:lblOffset val="100"/>
        <c:noMultiLvlLbl val="1"/>
      </c:catAx>
      <c:valAx>
        <c:axId val="467143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14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62.9</c:v>
                </c:pt>
                <c:pt idx="1">
                  <c:v>64.5</c:v>
                </c:pt>
                <c:pt idx="2">
                  <c:v>62.1</c:v>
                </c:pt>
                <c:pt idx="3">
                  <c:v>59.3</c:v>
                </c:pt>
                <c:pt idx="4">
                  <c:v>61.3</c:v>
                </c:pt>
              </c:numCache>
            </c:numRef>
          </c:val>
          <c:extLst xmlns:c16r2="http://schemas.microsoft.com/office/drawing/2015/06/chart">
            <c:ext xmlns:c16="http://schemas.microsoft.com/office/drawing/2014/chart" uri="{C3380CC4-5D6E-409C-BE32-E72D297353CC}">
              <c16:uniqueId val="{00000000-DC57-43A1-8F76-2ED7292F2006}"/>
            </c:ext>
          </c:extLst>
        </c:ser>
        <c:dLbls>
          <c:showLegendKey val="0"/>
          <c:showVal val="0"/>
          <c:showCatName val="0"/>
          <c:showSerName val="0"/>
          <c:showPercent val="0"/>
          <c:showBubbleSize val="0"/>
        </c:dLbls>
        <c:gapWidth val="150"/>
        <c:axId val="467145904"/>
        <c:axId val="548717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DC57-43A1-8F76-2ED7292F2006}"/>
            </c:ext>
          </c:extLst>
        </c:ser>
        <c:dLbls>
          <c:showLegendKey val="0"/>
          <c:showVal val="0"/>
          <c:showCatName val="0"/>
          <c:showSerName val="0"/>
          <c:showPercent val="0"/>
          <c:showBubbleSize val="0"/>
        </c:dLbls>
        <c:marker val="1"/>
        <c:smooth val="0"/>
        <c:axId val="467145904"/>
        <c:axId val="548717176"/>
      </c:lineChart>
      <c:catAx>
        <c:axId val="467145904"/>
        <c:scaling>
          <c:orientation val="minMax"/>
        </c:scaling>
        <c:delete val="1"/>
        <c:axPos val="b"/>
        <c:numFmt formatCode="General" sourceLinked="1"/>
        <c:majorTickMark val="none"/>
        <c:minorTickMark val="none"/>
        <c:tickLblPos val="none"/>
        <c:crossAx val="548717176"/>
        <c:crosses val="autoZero"/>
        <c:auto val="1"/>
        <c:lblAlgn val="ctr"/>
        <c:lblOffset val="100"/>
        <c:noMultiLvlLbl val="1"/>
      </c:catAx>
      <c:valAx>
        <c:axId val="548717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714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ME1" zoomScale="110" zoomScaleNormal="11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3" t="s">
        <v>
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4" t="str">
        <f>
データ!H6</f>
        <v>
茨城県　こども病院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6" t="s">
        <v>
1</v>
      </c>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8"/>
      <c r="AU7" s="156" t="s">
        <v>
2</v>
      </c>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c r="BY7" s="157"/>
      <c r="BZ7" s="157"/>
      <c r="CA7" s="157"/>
      <c r="CB7" s="157"/>
      <c r="CC7" s="157"/>
      <c r="CD7" s="157"/>
      <c r="CE7" s="157"/>
      <c r="CF7" s="157"/>
      <c r="CG7" s="157"/>
      <c r="CH7" s="157"/>
      <c r="CI7" s="157"/>
      <c r="CJ7" s="157"/>
      <c r="CK7" s="157"/>
      <c r="CL7" s="157"/>
      <c r="CM7" s="158"/>
      <c r="CN7" s="156" t="s">
        <v>
3</v>
      </c>
      <c r="CO7" s="157"/>
      <c r="CP7" s="157"/>
      <c r="CQ7" s="157"/>
      <c r="CR7" s="157"/>
      <c r="CS7" s="157"/>
      <c r="CT7" s="157"/>
      <c r="CU7" s="157"/>
      <c r="CV7" s="157"/>
      <c r="CW7" s="157"/>
      <c r="CX7" s="157"/>
      <c r="CY7" s="157"/>
      <c r="CZ7" s="157"/>
      <c r="DA7" s="157"/>
      <c r="DB7" s="157"/>
      <c r="DC7" s="157"/>
      <c r="DD7" s="157"/>
      <c r="DE7" s="157"/>
      <c r="DF7" s="157"/>
      <c r="DG7" s="157"/>
      <c r="DH7" s="157"/>
      <c r="DI7" s="157"/>
      <c r="DJ7" s="157"/>
      <c r="DK7" s="157"/>
      <c r="DL7" s="157"/>
      <c r="DM7" s="157"/>
      <c r="DN7" s="157"/>
      <c r="DO7" s="157"/>
      <c r="DP7" s="157"/>
      <c r="DQ7" s="157"/>
      <c r="DR7" s="157"/>
      <c r="DS7" s="157"/>
      <c r="DT7" s="157"/>
      <c r="DU7" s="157"/>
      <c r="DV7" s="157"/>
      <c r="DW7" s="157"/>
      <c r="DX7" s="157"/>
      <c r="DY7" s="157"/>
      <c r="DZ7" s="157"/>
      <c r="EA7" s="157"/>
      <c r="EB7" s="157"/>
      <c r="EC7" s="157"/>
      <c r="ED7" s="157"/>
      <c r="EE7" s="157"/>
      <c r="EF7" s="158"/>
      <c r="EG7" s="156" t="s">
        <v>
4</v>
      </c>
      <c r="EH7" s="157"/>
      <c r="EI7" s="157"/>
      <c r="EJ7" s="157"/>
      <c r="EK7" s="157"/>
      <c r="EL7" s="157"/>
      <c r="EM7" s="157"/>
      <c r="EN7" s="157"/>
      <c r="EO7" s="157"/>
      <c r="EP7" s="157"/>
      <c r="EQ7" s="157"/>
      <c r="ER7" s="157"/>
      <c r="ES7" s="157"/>
      <c r="ET7" s="157"/>
      <c r="EU7" s="157"/>
      <c r="EV7" s="157"/>
      <c r="EW7" s="157"/>
      <c r="EX7" s="157"/>
      <c r="EY7" s="157"/>
      <c r="EZ7" s="157"/>
      <c r="FA7" s="157"/>
      <c r="FB7" s="157"/>
      <c r="FC7" s="157"/>
      <c r="FD7" s="157"/>
      <c r="FE7" s="157"/>
      <c r="FF7" s="157"/>
      <c r="FG7" s="157"/>
      <c r="FH7" s="157"/>
      <c r="FI7" s="157"/>
      <c r="FJ7" s="157"/>
      <c r="FK7" s="157"/>
      <c r="FL7" s="157"/>
      <c r="FM7" s="157"/>
      <c r="FN7" s="157"/>
      <c r="FO7" s="157"/>
      <c r="FP7" s="157"/>
      <c r="FQ7" s="157"/>
      <c r="FR7" s="157"/>
      <c r="FS7" s="157"/>
      <c r="FT7" s="157"/>
      <c r="FU7" s="157"/>
      <c r="FV7" s="157"/>
      <c r="FW7" s="157"/>
      <c r="FX7" s="157"/>
      <c r="FY7" s="158"/>
      <c r="FZ7" s="156" t="s">
        <v>
5</v>
      </c>
      <c r="GA7" s="157"/>
      <c r="GB7" s="157"/>
      <c r="GC7" s="157"/>
      <c r="GD7" s="157"/>
      <c r="GE7" s="157"/>
      <c r="GF7" s="157"/>
      <c r="GG7" s="157"/>
      <c r="GH7" s="157"/>
      <c r="GI7" s="157"/>
      <c r="GJ7" s="157"/>
      <c r="GK7" s="157"/>
      <c r="GL7" s="157"/>
      <c r="GM7" s="157"/>
      <c r="GN7" s="157"/>
      <c r="GO7" s="157"/>
      <c r="GP7" s="157"/>
      <c r="GQ7" s="157"/>
      <c r="GR7" s="157"/>
      <c r="GS7" s="157"/>
      <c r="GT7" s="157"/>
      <c r="GU7" s="157"/>
      <c r="GV7" s="157"/>
      <c r="GW7" s="157"/>
      <c r="GX7" s="157"/>
      <c r="GY7" s="157"/>
      <c r="GZ7" s="157"/>
      <c r="HA7" s="157"/>
      <c r="HB7" s="157"/>
      <c r="HC7" s="157"/>
      <c r="HD7" s="157"/>
      <c r="HE7" s="157"/>
      <c r="HF7" s="157"/>
      <c r="HG7" s="157"/>
      <c r="HH7" s="157"/>
      <c r="HI7" s="157"/>
      <c r="HJ7" s="157"/>
      <c r="HK7" s="157"/>
      <c r="HL7" s="157"/>
      <c r="HM7" s="157"/>
      <c r="HN7" s="157"/>
      <c r="HO7" s="157"/>
      <c r="HP7" s="157"/>
      <c r="HQ7" s="157"/>
      <c r="HR7" s="158"/>
      <c r="ID7" s="156" t="s">
        <v>
6</v>
      </c>
      <c r="IE7" s="157"/>
      <c r="IF7" s="157"/>
      <c r="IG7" s="157"/>
      <c r="IH7" s="157"/>
      <c r="II7" s="157"/>
      <c r="IJ7" s="157"/>
      <c r="IK7" s="157"/>
      <c r="IL7" s="157"/>
      <c r="IM7" s="157"/>
      <c r="IN7" s="157"/>
      <c r="IO7" s="157"/>
      <c r="IP7" s="157"/>
      <c r="IQ7" s="157"/>
      <c r="IR7" s="157"/>
      <c r="IS7" s="157"/>
      <c r="IT7" s="157"/>
      <c r="IU7" s="157"/>
      <c r="IV7" s="157"/>
      <c r="IW7" s="157"/>
      <c r="IX7" s="157"/>
      <c r="IY7" s="157"/>
      <c r="IZ7" s="157"/>
      <c r="JA7" s="157"/>
      <c r="JB7" s="157"/>
      <c r="JC7" s="157"/>
      <c r="JD7" s="157"/>
      <c r="JE7" s="157"/>
      <c r="JF7" s="157"/>
      <c r="JG7" s="157"/>
      <c r="JH7" s="157"/>
      <c r="JI7" s="157"/>
      <c r="JJ7" s="157"/>
      <c r="JK7" s="157"/>
      <c r="JL7" s="157"/>
      <c r="JM7" s="157"/>
      <c r="JN7" s="157"/>
      <c r="JO7" s="157"/>
      <c r="JP7" s="157"/>
      <c r="JQ7" s="157"/>
      <c r="JR7" s="157"/>
      <c r="JS7" s="157"/>
      <c r="JT7" s="157"/>
      <c r="JU7" s="157"/>
      <c r="JV7" s="158"/>
      <c r="JW7" s="156" t="s">
        <v>
7</v>
      </c>
      <c r="JX7" s="157"/>
      <c r="JY7" s="157"/>
      <c r="JZ7" s="157"/>
      <c r="KA7" s="157"/>
      <c r="KB7" s="157"/>
      <c r="KC7" s="157"/>
      <c r="KD7" s="157"/>
      <c r="KE7" s="157"/>
      <c r="KF7" s="157"/>
      <c r="KG7" s="157"/>
      <c r="KH7" s="157"/>
      <c r="KI7" s="157"/>
      <c r="KJ7" s="157"/>
      <c r="KK7" s="157"/>
      <c r="KL7" s="157"/>
      <c r="KM7" s="157"/>
      <c r="KN7" s="157"/>
      <c r="KO7" s="157"/>
      <c r="KP7" s="157"/>
      <c r="KQ7" s="157"/>
      <c r="KR7" s="157"/>
      <c r="KS7" s="157"/>
      <c r="KT7" s="157"/>
      <c r="KU7" s="157"/>
      <c r="KV7" s="157"/>
      <c r="KW7" s="157"/>
      <c r="KX7" s="157"/>
      <c r="KY7" s="157"/>
      <c r="KZ7" s="157"/>
      <c r="LA7" s="157"/>
      <c r="LB7" s="157"/>
      <c r="LC7" s="157"/>
      <c r="LD7" s="157"/>
      <c r="LE7" s="157"/>
      <c r="LF7" s="157"/>
      <c r="LG7" s="157"/>
      <c r="LH7" s="157"/>
      <c r="LI7" s="157"/>
      <c r="LJ7" s="157"/>
      <c r="LK7" s="157"/>
      <c r="LL7" s="157"/>
      <c r="LM7" s="157"/>
      <c r="LN7" s="157"/>
      <c r="LO7" s="158"/>
      <c r="LP7" s="156" t="s">
        <v>
8</v>
      </c>
      <c r="LQ7" s="157"/>
      <c r="LR7" s="157"/>
      <c r="LS7" s="157"/>
      <c r="LT7" s="157"/>
      <c r="LU7" s="157"/>
      <c r="LV7" s="157"/>
      <c r="LW7" s="157"/>
      <c r="LX7" s="157"/>
      <c r="LY7" s="157"/>
      <c r="LZ7" s="157"/>
      <c r="MA7" s="157"/>
      <c r="MB7" s="157"/>
      <c r="MC7" s="157"/>
      <c r="MD7" s="157"/>
      <c r="ME7" s="157"/>
      <c r="MF7" s="157"/>
      <c r="MG7" s="157"/>
      <c r="MH7" s="157"/>
      <c r="MI7" s="157"/>
      <c r="MJ7" s="157"/>
      <c r="MK7" s="157"/>
      <c r="ML7" s="157"/>
      <c r="MM7" s="157"/>
      <c r="MN7" s="157"/>
      <c r="MO7" s="157"/>
      <c r="MP7" s="157"/>
      <c r="MQ7" s="157"/>
      <c r="MR7" s="157"/>
      <c r="MS7" s="157"/>
      <c r="MT7" s="157"/>
      <c r="MU7" s="157"/>
      <c r="MV7" s="157"/>
      <c r="MW7" s="157"/>
      <c r="MX7" s="157"/>
      <c r="MY7" s="157"/>
      <c r="MZ7" s="157"/>
      <c r="NA7" s="157"/>
      <c r="NB7" s="157"/>
      <c r="NC7" s="157"/>
      <c r="ND7" s="157"/>
      <c r="NE7" s="157"/>
      <c r="NF7" s="157"/>
      <c r="NG7" s="157"/>
      <c r="NH7" s="158"/>
      <c r="NI7" s="3"/>
      <c r="NJ7" s="6" t="s">
        <v>
9</v>
      </c>
      <c r="NK7" s="7"/>
      <c r="NL7" s="7"/>
      <c r="NM7" s="7"/>
      <c r="NN7" s="7"/>
      <c r="NO7" s="7"/>
      <c r="NP7" s="7"/>
      <c r="NQ7" s="7"/>
      <c r="NR7" s="7"/>
      <c r="NS7" s="7"/>
      <c r="NT7" s="7"/>
      <c r="NU7" s="7"/>
      <c r="NV7" s="7"/>
      <c r="NW7" s="8"/>
      <c r="NX7" s="3"/>
    </row>
    <row r="8" spans="1:388" ht="18.75" customHeight="1">
      <c r="A8" s="2"/>
      <c r="B8" s="151" t="str">
        <f>
データ!K6</f>
        <v>
条例全部</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
データ!L6</f>
        <v>
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
データ!M6</f>
        <v>
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
データ!N6</f>
        <v>
100床以上～200床未満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
データ!O7</f>
        <v>
学術・研究機関出身</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
データ!Y6</f>
        <v>
115</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
データ!Z6</f>
        <v>
-</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t="str">
        <f>
データ!AA6</f>
        <v>
-</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61" t="s">
        <v>
10</v>
      </c>
      <c r="NK8" s="162"/>
      <c r="NL8" s="9" t="s">
        <v>
11</v>
      </c>
      <c r="NM8" s="10"/>
      <c r="NN8" s="10"/>
      <c r="NO8" s="10"/>
      <c r="NP8" s="10"/>
      <c r="NQ8" s="10"/>
      <c r="NR8" s="10"/>
      <c r="NS8" s="10"/>
      <c r="NT8" s="10"/>
      <c r="NU8" s="10"/>
      <c r="NV8" s="10"/>
      <c r="NW8" s="11"/>
      <c r="NX8" s="3"/>
    </row>
    <row r="9" spans="1:388" ht="18.75" customHeight="1">
      <c r="A9" s="2"/>
      <c r="B9" s="156" t="s">
        <v>
12</v>
      </c>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8"/>
      <c r="AU9" s="156" t="s">
        <v>
13</v>
      </c>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8"/>
      <c r="CN9" s="156" t="s">
        <v>
14</v>
      </c>
      <c r="CO9" s="157"/>
      <c r="CP9" s="157"/>
      <c r="CQ9" s="157"/>
      <c r="CR9" s="157"/>
      <c r="CS9" s="157"/>
      <c r="CT9" s="157"/>
      <c r="CU9" s="157"/>
      <c r="CV9" s="157"/>
      <c r="CW9" s="157"/>
      <c r="CX9" s="157"/>
      <c r="CY9" s="157"/>
      <c r="CZ9" s="157"/>
      <c r="DA9" s="157"/>
      <c r="DB9" s="157"/>
      <c r="DC9" s="157"/>
      <c r="DD9" s="157"/>
      <c r="DE9" s="157"/>
      <c r="DF9" s="157"/>
      <c r="DG9" s="157"/>
      <c r="DH9" s="157"/>
      <c r="DI9" s="157"/>
      <c r="DJ9" s="157"/>
      <c r="DK9" s="157"/>
      <c r="DL9" s="157"/>
      <c r="DM9" s="157"/>
      <c r="DN9" s="157"/>
      <c r="DO9" s="157"/>
      <c r="DP9" s="157"/>
      <c r="DQ9" s="157"/>
      <c r="DR9" s="157"/>
      <c r="DS9" s="157"/>
      <c r="DT9" s="157"/>
      <c r="DU9" s="157"/>
      <c r="DV9" s="157"/>
      <c r="DW9" s="157"/>
      <c r="DX9" s="157"/>
      <c r="DY9" s="157"/>
      <c r="DZ9" s="157"/>
      <c r="EA9" s="157"/>
      <c r="EB9" s="157"/>
      <c r="EC9" s="157"/>
      <c r="ED9" s="157"/>
      <c r="EE9" s="157"/>
      <c r="EF9" s="158"/>
      <c r="EG9" s="156" t="s">
        <v>
15</v>
      </c>
      <c r="EH9" s="157"/>
      <c r="EI9" s="157"/>
      <c r="EJ9" s="157"/>
      <c r="EK9" s="157"/>
      <c r="EL9" s="157"/>
      <c r="EM9" s="157"/>
      <c r="EN9" s="157"/>
      <c r="EO9" s="157"/>
      <c r="EP9" s="157"/>
      <c r="EQ9" s="157"/>
      <c r="ER9" s="157"/>
      <c r="ES9" s="157"/>
      <c r="ET9" s="157"/>
      <c r="EU9" s="157"/>
      <c r="EV9" s="157"/>
      <c r="EW9" s="157"/>
      <c r="EX9" s="157"/>
      <c r="EY9" s="157"/>
      <c r="EZ9" s="157"/>
      <c r="FA9" s="157"/>
      <c r="FB9" s="157"/>
      <c r="FC9" s="157"/>
      <c r="FD9" s="157"/>
      <c r="FE9" s="157"/>
      <c r="FF9" s="157"/>
      <c r="FG9" s="157"/>
      <c r="FH9" s="157"/>
      <c r="FI9" s="157"/>
      <c r="FJ9" s="157"/>
      <c r="FK9" s="157"/>
      <c r="FL9" s="157"/>
      <c r="FM9" s="157"/>
      <c r="FN9" s="157"/>
      <c r="FO9" s="157"/>
      <c r="FP9" s="157"/>
      <c r="FQ9" s="157"/>
      <c r="FR9" s="157"/>
      <c r="FS9" s="157"/>
      <c r="FT9" s="157"/>
      <c r="FU9" s="157"/>
      <c r="FV9" s="157"/>
      <c r="FW9" s="157"/>
      <c r="FX9" s="157"/>
      <c r="FY9" s="158"/>
      <c r="FZ9" s="156" t="s">
        <v>
16</v>
      </c>
      <c r="GA9" s="157"/>
      <c r="GB9" s="157"/>
      <c r="GC9" s="157"/>
      <c r="GD9" s="157"/>
      <c r="GE9" s="157"/>
      <c r="GF9" s="157"/>
      <c r="GG9" s="157"/>
      <c r="GH9" s="157"/>
      <c r="GI9" s="157"/>
      <c r="GJ9" s="157"/>
      <c r="GK9" s="157"/>
      <c r="GL9" s="157"/>
      <c r="GM9" s="157"/>
      <c r="GN9" s="157"/>
      <c r="GO9" s="157"/>
      <c r="GP9" s="157"/>
      <c r="GQ9" s="157"/>
      <c r="GR9" s="157"/>
      <c r="GS9" s="157"/>
      <c r="GT9" s="157"/>
      <c r="GU9" s="157"/>
      <c r="GV9" s="157"/>
      <c r="GW9" s="157"/>
      <c r="GX9" s="157"/>
      <c r="GY9" s="157"/>
      <c r="GZ9" s="157"/>
      <c r="HA9" s="157"/>
      <c r="HB9" s="157"/>
      <c r="HC9" s="157"/>
      <c r="HD9" s="157"/>
      <c r="HE9" s="157"/>
      <c r="HF9" s="157"/>
      <c r="HG9" s="157"/>
      <c r="HH9" s="157"/>
      <c r="HI9" s="157"/>
      <c r="HJ9" s="157"/>
      <c r="HK9" s="157"/>
      <c r="HL9" s="157"/>
      <c r="HM9" s="157"/>
      <c r="HN9" s="157"/>
      <c r="HO9" s="157"/>
      <c r="HP9" s="157"/>
      <c r="HQ9" s="157"/>
      <c r="HR9" s="158"/>
      <c r="ID9" s="156" t="s">
        <v>
17</v>
      </c>
      <c r="IE9" s="157"/>
      <c r="IF9" s="157"/>
      <c r="IG9" s="157"/>
      <c r="IH9" s="157"/>
      <c r="II9" s="157"/>
      <c r="IJ9" s="157"/>
      <c r="IK9" s="157"/>
      <c r="IL9" s="157"/>
      <c r="IM9" s="157"/>
      <c r="IN9" s="157"/>
      <c r="IO9" s="157"/>
      <c r="IP9" s="157"/>
      <c r="IQ9" s="157"/>
      <c r="IR9" s="157"/>
      <c r="IS9" s="157"/>
      <c r="IT9" s="157"/>
      <c r="IU9" s="157"/>
      <c r="IV9" s="157"/>
      <c r="IW9" s="157"/>
      <c r="IX9" s="157"/>
      <c r="IY9" s="157"/>
      <c r="IZ9" s="157"/>
      <c r="JA9" s="157"/>
      <c r="JB9" s="157"/>
      <c r="JC9" s="157"/>
      <c r="JD9" s="157"/>
      <c r="JE9" s="157"/>
      <c r="JF9" s="157"/>
      <c r="JG9" s="157"/>
      <c r="JH9" s="157"/>
      <c r="JI9" s="157"/>
      <c r="JJ9" s="157"/>
      <c r="JK9" s="157"/>
      <c r="JL9" s="157"/>
      <c r="JM9" s="157"/>
      <c r="JN9" s="157"/>
      <c r="JO9" s="157"/>
      <c r="JP9" s="157"/>
      <c r="JQ9" s="157"/>
      <c r="JR9" s="157"/>
      <c r="JS9" s="157"/>
      <c r="JT9" s="157"/>
      <c r="JU9" s="157"/>
      <c r="JV9" s="158"/>
      <c r="JW9" s="156" t="s">
        <v>
18</v>
      </c>
      <c r="JX9" s="157"/>
      <c r="JY9" s="157"/>
      <c r="JZ9" s="157"/>
      <c r="KA9" s="157"/>
      <c r="KB9" s="157"/>
      <c r="KC9" s="157"/>
      <c r="KD9" s="157"/>
      <c r="KE9" s="157"/>
      <c r="KF9" s="157"/>
      <c r="KG9" s="157"/>
      <c r="KH9" s="157"/>
      <c r="KI9" s="157"/>
      <c r="KJ9" s="157"/>
      <c r="KK9" s="157"/>
      <c r="KL9" s="157"/>
      <c r="KM9" s="157"/>
      <c r="KN9" s="157"/>
      <c r="KO9" s="157"/>
      <c r="KP9" s="157"/>
      <c r="KQ9" s="157"/>
      <c r="KR9" s="157"/>
      <c r="KS9" s="157"/>
      <c r="KT9" s="157"/>
      <c r="KU9" s="157"/>
      <c r="KV9" s="157"/>
      <c r="KW9" s="157"/>
      <c r="KX9" s="157"/>
      <c r="KY9" s="157"/>
      <c r="KZ9" s="157"/>
      <c r="LA9" s="157"/>
      <c r="LB9" s="157"/>
      <c r="LC9" s="157"/>
      <c r="LD9" s="157"/>
      <c r="LE9" s="157"/>
      <c r="LF9" s="157"/>
      <c r="LG9" s="157"/>
      <c r="LH9" s="157"/>
      <c r="LI9" s="157"/>
      <c r="LJ9" s="157"/>
      <c r="LK9" s="157"/>
      <c r="LL9" s="157"/>
      <c r="LM9" s="157"/>
      <c r="LN9" s="157"/>
      <c r="LO9" s="158"/>
      <c r="LP9" s="156" t="s">
        <v>
19</v>
      </c>
      <c r="LQ9" s="157"/>
      <c r="LR9" s="157"/>
      <c r="LS9" s="157"/>
      <c r="LT9" s="157"/>
      <c r="LU9" s="157"/>
      <c r="LV9" s="157"/>
      <c r="LW9" s="157"/>
      <c r="LX9" s="157"/>
      <c r="LY9" s="157"/>
      <c r="LZ9" s="157"/>
      <c r="MA9" s="157"/>
      <c r="MB9" s="157"/>
      <c r="MC9" s="157"/>
      <c r="MD9" s="157"/>
      <c r="ME9" s="157"/>
      <c r="MF9" s="157"/>
      <c r="MG9" s="157"/>
      <c r="MH9" s="157"/>
      <c r="MI9" s="157"/>
      <c r="MJ9" s="157"/>
      <c r="MK9" s="157"/>
      <c r="ML9" s="157"/>
      <c r="MM9" s="157"/>
      <c r="MN9" s="157"/>
      <c r="MO9" s="157"/>
      <c r="MP9" s="157"/>
      <c r="MQ9" s="157"/>
      <c r="MR9" s="157"/>
      <c r="MS9" s="157"/>
      <c r="MT9" s="157"/>
      <c r="MU9" s="157"/>
      <c r="MV9" s="157"/>
      <c r="MW9" s="157"/>
      <c r="MX9" s="157"/>
      <c r="MY9" s="157"/>
      <c r="MZ9" s="157"/>
      <c r="NA9" s="157"/>
      <c r="NB9" s="157"/>
      <c r="NC9" s="157"/>
      <c r="ND9" s="157"/>
      <c r="NE9" s="157"/>
      <c r="NF9" s="157"/>
      <c r="NG9" s="157"/>
      <c r="NH9" s="158"/>
      <c r="NI9" s="3"/>
      <c r="NJ9" s="159" t="s">
        <v>
20</v>
      </c>
      <c r="NK9" s="160"/>
      <c r="NL9" s="12" t="s">
        <v>
21</v>
      </c>
      <c r="NM9" s="13"/>
      <c r="NN9" s="13"/>
      <c r="NO9" s="13"/>
      <c r="NP9" s="13"/>
      <c r="NQ9" s="13"/>
      <c r="NR9" s="13"/>
      <c r="NS9" s="13"/>
      <c r="NT9" s="13"/>
      <c r="NU9" s="14"/>
      <c r="NV9" s="14"/>
      <c r="NW9" s="15"/>
      <c r="NX9" s="3"/>
    </row>
    <row r="10" spans="1:388" ht="18.75" customHeight="1">
      <c r="A10" s="2"/>
      <c r="B10" s="151" t="str">
        <f>
データ!P6</f>
        <v>
指定管理者(利用料金制)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
データ!Q6</f>
        <v>
20</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
データ!R6</f>
        <v>
対象</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
データ!S6</f>
        <v>
I 未 訓</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
データ!T6</f>
        <v>
-</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t="str">
        <f>
データ!AB6</f>
        <v>
-</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t="str">
        <f>
データ!AC6</f>
        <v>
-</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
データ!AD6</f>
        <v>
115</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4" t="s">
        <v>
22</v>
      </c>
      <c r="NK10" s="155"/>
      <c r="NL10" s="16" t="s">
        <v>
23</v>
      </c>
      <c r="NM10" s="17"/>
      <c r="NN10" s="17"/>
      <c r="NO10" s="17"/>
      <c r="NP10" s="17"/>
      <c r="NQ10" s="17"/>
      <c r="NR10" s="17"/>
      <c r="NS10" s="17"/>
      <c r="NT10" s="17"/>
      <c r="NU10" s="17"/>
      <c r="NV10" s="17"/>
      <c r="NW10" s="18"/>
      <c r="NX10" s="3"/>
    </row>
    <row r="11" spans="1:388" ht="18.75" customHeight="1">
      <c r="A11" s="2"/>
      <c r="B11" s="156" t="s">
        <v>
24</v>
      </c>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8"/>
      <c r="AU11" s="156" t="s">
        <v>
25</v>
      </c>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8"/>
      <c r="CN11" s="156" t="s">
        <v>
26</v>
      </c>
      <c r="CO11" s="157"/>
      <c r="CP11" s="157"/>
      <c r="CQ11" s="157"/>
      <c r="CR11" s="157"/>
      <c r="CS11" s="157"/>
      <c r="CT11" s="157"/>
      <c r="CU11" s="157"/>
      <c r="CV11" s="157"/>
      <c r="CW11" s="157"/>
      <c r="CX11" s="157"/>
      <c r="CY11" s="157"/>
      <c r="CZ11" s="157"/>
      <c r="DA11" s="157"/>
      <c r="DB11" s="157"/>
      <c r="DC11" s="157"/>
      <c r="DD11" s="157"/>
      <c r="DE11" s="157"/>
      <c r="DF11" s="157"/>
      <c r="DG11" s="157"/>
      <c r="DH11" s="157"/>
      <c r="DI11" s="157"/>
      <c r="DJ11" s="157"/>
      <c r="DK11" s="157"/>
      <c r="DL11" s="157"/>
      <c r="DM11" s="157"/>
      <c r="DN11" s="157"/>
      <c r="DO11" s="157"/>
      <c r="DP11" s="157"/>
      <c r="DQ11" s="157"/>
      <c r="DR11" s="157"/>
      <c r="DS11" s="157"/>
      <c r="DT11" s="157"/>
      <c r="DU11" s="157"/>
      <c r="DV11" s="157"/>
      <c r="DW11" s="157"/>
      <c r="DX11" s="157"/>
      <c r="DY11" s="157"/>
      <c r="DZ11" s="157"/>
      <c r="EA11" s="157"/>
      <c r="EB11" s="157"/>
      <c r="EC11" s="157"/>
      <c r="ED11" s="157"/>
      <c r="EE11" s="157"/>
      <c r="EF11" s="158"/>
      <c r="EG11" s="156" t="s">
        <v>
27</v>
      </c>
      <c r="EH11" s="157"/>
      <c r="EI11" s="157"/>
      <c r="EJ11" s="157"/>
      <c r="EK11" s="157"/>
      <c r="EL11" s="157"/>
      <c r="EM11" s="157"/>
      <c r="EN11" s="157"/>
      <c r="EO11" s="157"/>
      <c r="EP11" s="157"/>
      <c r="EQ11" s="157"/>
      <c r="ER11" s="157"/>
      <c r="ES11" s="157"/>
      <c r="ET11" s="157"/>
      <c r="EU11" s="157"/>
      <c r="EV11" s="157"/>
      <c r="EW11" s="157"/>
      <c r="EX11" s="157"/>
      <c r="EY11" s="157"/>
      <c r="EZ11" s="157"/>
      <c r="FA11" s="157"/>
      <c r="FB11" s="157"/>
      <c r="FC11" s="157"/>
      <c r="FD11" s="157"/>
      <c r="FE11" s="157"/>
      <c r="FF11" s="157"/>
      <c r="FG11" s="157"/>
      <c r="FH11" s="157"/>
      <c r="FI11" s="157"/>
      <c r="FJ11" s="157"/>
      <c r="FK11" s="157"/>
      <c r="FL11" s="157"/>
      <c r="FM11" s="157"/>
      <c r="FN11" s="157"/>
      <c r="FO11" s="157"/>
      <c r="FP11" s="157"/>
      <c r="FQ11" s="157"/>
      <c r="FR11" s="157"/>
      <c r="FS11" s="157"/>
      <c r="FT11" s="157"/>
      <c r="FU11" s="157"/>
      <c r="FV11" s="157"/>
      <c r="FW11" s="157"/>
      <c r="FX11" s="157"/>
      <c r="FY11" s="158"/>
      <c r="ID11" s="156" t="s">
        <v>
28</v>
      </c>
      <c r="IE11" s="157"/>
      <c r="IF11" s="157"/>
      <c r="IG11" s="157"/>
      <c r="IH11" s="157"/>
      <c r="II11" s="157"/>
      <c r="IJ11" s="157"/>
      <c r="IK11" s="157"/>
      <c r="IL11" s="157"/>
      <c r="IM11" s="157"/>
      <c r="IN11" s="157"/>
      <c r="IO11" s="157"/>
      <c r="IP11" s="157"/>
      <c r="IQ11" s="157"/>
      <c r="IR11" s="157"/>
      <c r="IS11" s="157"/>
      <c r="IT11" s="157"/>
      <c r="IU11" s="157"/>
      <c r="IV11" s="157"/>
      <c r="IW11" s="157"/>
      <c r="IX11" s="157"/>
      <c r="IY11" s="157"/>
      <c r="IZ11" s="157"/>
      <c r="JA11" s="157"/>
      <c r="JB11" s="157"/>
      <c r="JC11" s="157"/>
      <c r="JD11" s="157"/>
      <c r="JE11" s="157"/>
      <c r="JF11" s="157"/>
      <c r="JG11" s="157"/>
      <c r="JH11" s="157"/>
      <c r="JI11" s="157"/>
      <c r="JJ11" s="157"/>
      <c r="JK11" s="157"/>
      <c r="JL11" s="157"/>
      <c r="JM11" s="157"/>
      <c r="JN11" s="157"/>
      <c r="JO11" s="157"/>
      <c r="JP11" s="157"/>
      <c r="JQ11" s="157"/>
      <c r="JR11" s="157"/>
      <c r="JS11" s="157"/>
      <c r="JT11" s="157"/>
      <c r="JU11" s="157"/>
      <c r="JV11" s="158"/>
      <c r="JW11" s="156" t="s">
        <v>
29</v>
      </c>
      <c r="JX11" s="157"/>
      <c r="JY11" s="157"/>
      <c r="JZ11" s="157"/>
      <c r="KA11" s="157"/>
      <c r="KB11" s="157"/>
      <c r="KC11" s="157"/>
      <c r="KD11" s="157"/>
      <c r="KE11" s="157"/>
      <c r="KF11" s="157"/>
      <c r="KG11" s="157"/>
      <c r="KH11" s="157"/>
      <c r="KI11" s="157"/>
      <c r="KJ11" s="157"/>
      <c r="KK11" s="157"/>
      <c r="KL11" s="157"/>
      <c r="KM11" s="157"/>
      <c r="KN11" s="157"/>
      <c r="KO11" s="157"/>
      <c r="KP11" s="157"/>
      <c r="KQ11" s="157"/>
      <c r="KR11" s="157"/>
      <c r="KS11" s="157"/>
      <c r="KT11" s="157"/>
      <c r="KU11" s="157"/>
      <c r="KV11" s="157"/>
      <c r="KW11" s="157"/>
      <c r="KX11" s="157"/>
      <c r="KY11" s="157"/>
      <c r="KZ11" s="157"/>
      <c r="LA11" s="157"/>
      <c r="LB11" s="157"/>
      <c r="LC11" s="157"/>
      <c r="LD11" s="157"/>
      <c r="LE11" s="157"/>
      <c r="LF11" s="157"/>
      <c r="LG11" s="157"/>
      <c r="LH11" s="157"/>
      <c r="LI11" s="157"/>
      <c r="LJ11" s="157"/>
      <c r="LK11" s="157"/>
      <c r="LL11" s="157"/>
      <c r="LM11" s="157"/>
      <c r="LN11" s="157"/>
      <c r="LO11" s="158"/>
      <c r="LP11" s="156" t="s">
        <v>
30</v>
      </c>
      <c r="LQ11" s="157"/>
      <c r="LR11" s="157"/>
      <c r="LS11" s="157"/>
      <c r="LT11" s="157"/>
      <c r="LU11" s="157"/>
      <c r="LV11" s="157"/>
      <c r="LW11" s="157"/>
      <c r="LX11" s="157"/>
      <c r="LY11" s="157"/>
      <c r="LZ11" s="157"/>
      <c r="MA11" s="157"/>
      <c r="MB11" s="157"/>
      <c r="MC11" s="157"/>
      <c r="MD11" s="157"/>
      <c r="ME11" s="157"/>
      <c r="MF11" s="157"/>
      <c r="MG11" s="157"/>
      <c r="MH11" s="157"/>
      <c r="MI11" s="157"/>
      <c r="MJ11" s="157"/>
      <c r="MK11" s="157"/>
      <c r="ML11" s="157"/>
      <c r="MM11" s="157"/>
      <c r="MN11" s="157"/>
      <c r="MO11" s="157"/>
      <c r="MP11" s="157"/>
      <c r="MQ11" s="157"/>
      <c r="MR11" s="157"/>
      <c r="MS11" s="157"/>
      <c r="MT11" s="157"/>
      <c r="MU11" s="157"/>
      <c r="MV11" s="157"/>
      <c r="MW11" s="157"/>
      <c r="MX11" s="157"/>
      <c r="MY11" s="157"/>
      <c r="MZ11" s="157"/>
      <c r="NA11" s="157"/>
      <c r="NB11" s="157"/>
      <c r="NC11" s="157"/>
      <c r="ND11" s="157"/>
      <c r="NE11" s="157"/>
      <c r="NF11" s="157"/>
      <c r="NG11" s="157"/>
      <c r="NH11" s="158"/>
      <c r="NI11" s="19"/>
      <c r="NJ11" s="3"/>
      <c r="NK11" s="3"/>
      <c r="NL11" s="3"/>
      <c r="NM11" s="3"/>
      <c r="NN11" s="3"/>
      <c r="NO11" s="3"/>
      <c r="NP11" s="3"/>
      <c r="NQ11" s="3"/>
      <c r="NR11" s="3"/>
      <c r="NS11" s="3"/>
      <c r="NT11" s="3"/>
      <c r="NU11" s="3"/>
      <c r="NV11" s="3"/>
      <c r="NW11" s="3"/>
      <c r="NX11" s="3"/>
    </row>
    <row r="12" spans="1:388" ht="18.75" customHeight="1">
      <c r="A12" s="2"/>
      <c r="B12" s="140">
        <f>
データ!U6</f>
        <v>
2921436</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
データ!V6</f>
        <v>
13503</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
データ!W6</f>
        <v>
非該当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
データ!X6</f>
        <v>
７：１</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ID12" s="140">
        <f>
データ!AE6</f>
        <v>
115</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
データ!AF6</f>
        <v>
-</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
データ!AG6</f>
        <v>
115</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c r="A13" s="2"/>
      <c r="B13" s="143" t="s">
        <v>
31</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c r="A14" s="2"/>
      <c r="B14" s="143" t="s">
        <v>
32</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
33</v>
      </c>
      <c r="NK14" s="144"/>
      <c r="NL14" s="144"/>
      <c r="NM14" s="144"/>
      <c r="NN14" s="144"/>
      <c r="NO14" s="144"/>
      <c r="NP14" s="144"/>
      <c r="NQ14" s="144"/>
      <c r="NR14" s="144"/>
      <c r="NS14" s="144"/>
      <c r="NT14" s="144"/>
      <c r="NU14" s="144"/>
      <c r="NV14" s="144"/>
      <c r="NW14" s="144"/>
      <c r="NX14" s="14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c r="A16" s="21"/>
      <c r="B16" s="6"/>
      <c r="C16" s="7"/>
      <c r="D16" s="7"/>
      <c r="E16" s="7"/>
      <c r="F16" s="88" t="s">
        <v>
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
35</v>
      </c>
      <c r="NK16" s="146"/>
      <c r="NL16" s="146"/>
      <c r="NM16" s="146"/>
      <c r="NN16" s="147"/>
      <c r="NO16" s="145" t="s">
        <v>
36</v>
      </c>
      <c r="NP16" s="146"/>
      <c r="NQ16" s="146"/>
      <c r="NR16" s="146"/>
      <c r="NS16" s="147"/>
      <c r="NT16" s="145" t="s">
        <v>
37</v>
      </c>
      <c r="NU16" s="146"/>
      <c r="NV16" s="146"/>
      <c r="NW16" s="146"/>
      <c r="NX16" s="147"/>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2" t="s">
        <v>
38</v>
      </c>
      <c r="NK18" s="133"/>
      <c r="NL18" s="133"/>
      <c r="NM18" s="136" t="s">
        <v>
39</v>
      </c>
      <c r="NN18" s="137"/>
      <c r="NO18" s="132" t="s">
        <v>
38</v>
      </c>
      <c r="NP18" s="133"/>
      <c r="NQ18" s="133"/>
      <c r="NR18" s="136" t="s">
        <v>
39</v>
      </c>
      <c r="NS18" s="137"/>
      <c r="NT18" s="132" t="s">
        <v>
62</v>
      </c>
      <c r="NU18" s="133"/>
      <c r="NV18" s="133"/>
      <c r="NW18" s="136" t="s">
        <v>
39</v>
      </c>
      <c r="NX18" s="137"/>
      <c r="OC18" s="2" t="s">
        <v>
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4"/>
      <c r="NK19" s="135"/>
      <c r="NL19" s="135"/>
      <c r="NM19" s="138"/>
      <c r="NN19" s="139"/>
      <c r="NO19" s="134"/>
      <c r="NP19" s="135"/>
      <c r="NQ19" s="135"/>
      <c r="NR19" s="138"/>
      <c r="NS19" s="139"/>
      <c r="NT19" s="134"/>
      <c r="NU19" s="135"/>
      <c r="NV19" s="135"/>
      <c r="NW19" s="138"/>
      <c r="NX19" s="139"/>
      <c r="OC19" s="28" t="s">
        <v>
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
42</v>
      </c>
      <c r="NK20" s="109"/>
      <c r="NL20" s="109"/>
      <c r="NM20" s="109"/>
      <c r="NN20" s="109"/>
      <c r="NO20" s="109"/>
      <c r="NP20" s="109"/>
      <c r="NQ20" s="109"/>
      <c r="NR20" s="109"/>
      <c r="NS20" s="109"/>
      <c r="NT20" s="109"/>
      <c r="NU20" s="109"/>
      <c r="NV20" s="109"/>
      <c r="NW20" s="109"/>
      <c r="NX20" s="109"/>
      <c r="OC20" s="28" t="s">
        <v>
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
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
178</v>
      </c>
      <c r="NK22" s="124"/>
      <c r="NL22" s="124"/>
      <c r="NM22" s="124"/>
      <c r="NN22" s="124"/>
      <c r="NO22" s="124"/>
      <c r="NP22" s="124"/>
      <c r="NQ22" s="124"/>
      <c r="NR22" s="124"/>
      <c r="NS22" s="124"/>
      <c r="NT22" s="124"/>
      <c r="NU22" s="124"/>
      <c r="NV22" s="124"/>
      <c r="NW22" s="124"/>
      <c r="NX22" s="125"/>
      <c r="OC22" s="28" t="s">
        <v>
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
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
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
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
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
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
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
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
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
54</v>
      </c>
    </row>
    <row r="32" spans="1:393" ht="13.5" customHeight="1">
      <c r="A32" s="2"/>
      <c r="B32" s="25"/>
      <c r="D32" s="5"/>
      <c r="E32" s="5"/>
      <c r="F32" s="5"/>
      <c r="G32" s="29"/>
      <c r="H32" s="29"/>
      <c r="I32" s="29"/>
      <c r="J32" s="29"/>
      <c r="K32" s="29"/>
      <c r="L32" s="29"/>
      <c r="M32" s="29"/>
      <c r="N32" s="29"/>
      <c r="O32" s="29"/>
      <c r="P32" s="106" t="str">
        <f>
データ!$B$11</f>
        <v>
H27</v>
      </c>
      <c r="Q32" s="107"/>
      <c r="R32" s="107"/>
      <c r="S32" s="107"/>
      <c r="T32" s="107"/>
      <c r="U32" s="107"/>
      <c r="V32" s="107"/>
      <c r="W32" s="107"/>
      <c r="X32" s="107"/>
      <c r="Y32" s="107"/>
      <c r="Z32" s="107"/>
      <c r="AA32" s="107"/>
      <c r="AB32" s="107"/>
      <c r="AC32" s="107"/>
      <c r="AD32" s="108"/>
      <c r="AE32" s="106" t="str">
        <f>
データ!$C$11</f>
        <v>
H28</v>
      </c>
      <c r="AF32" s="107"/>
      <c r="AG32" s="107"/>
      <c r="AH32" s="107"/>
      <c r="AI32" s="107"/>
      <c r="AJ32" s="107"/>
      <c r="AK32" s="107"/>
      <c r="AL32" s="107"/>
      <c r="AM32" s="107"/>
      <c r="AN32" s="107"/>
      <c r="AO32" s="107"/>
      <c r="AP32" s="107"/>
      <c r="AQ32" s="107"/>
      <c r="AR32" s="107"/>
      <c r="AS32" s="108"/>
      <c r="AT32" s="106" t="str">
        <f>
データ!$D$11</f>
        <v>
H29</v>
      </c>
      <c r="AU32" s="107"/>
      <c r="AV32" s="107"/>
      <c r="AW32" s="107"/>
      <c r="AX32" s="107"/>
      <c r="AY32" s="107"/>
      <c r="AZ32" s="107"/>
      <c r="BA32" s="107"/>
      <c r="BB32" s="107"/>
      <c r="BC32" s="107"/>
      <c r="BD32" s="107"/>
      <c r="BE32" s="107"/>
      <c r="BF32" s="107"/>
      <c r="BG32" s="107"/>
      <c r="BH32" s="108"/>
      <c r="BI32" s="106" t="str">
        <f>
データ!$E$11</f>
        <v>
H30</v>
      </c>
      <c r="BJ32" s="107"/>
      <c r="BK32" s="107"/>
      <c r="BL32" s="107"/>
      <c r="BM32" s="107"/>
      <c r="BN32" s="107"/>
      <c r="BO32" s="107"/>
      <c r="BP32" s="107"/>
      <c r="BQ32" s="107"/>
      <c r="BR32" s="107"/>
      <c r="BS32" s="107"/>
      <c r="BT32" s="107"/>
      <c r="BU32" s="107"/>
      <c r="BV32" s="107"/>
      <c r="BW32" s="108"/>
      <c r="BX32" s="106" t="str">
        <f>
データ!$F$11</f>
        <v>
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
データ!$B$11</f>
        <v>
H27</v>
      </c>
      <c r="DE32" s="107"/>
      <c r="DF32" s="107"/>
      <c r="DG32" s="107"/>
      <c r="DH32" s="107"/>
      <c r="DI32" s="107"/>
      <c r="DJ32" s="107"/>
      <c r="DK32" s="107"/>
      <c r="DL32" s="107"/>
      <c r="DM32" s="107"/>
      <c r="DN32" s="107"/>
      <c r="DO32" s="107"/>
      <c r="DP32" s="107"/>
      <c r="DQ32" s="107"/>
      <c r="DR32" s="108"/>
      <c r="DS32" s="106" t="str">
        <f>
データ!$C$11</f>
        <v>
H28</v>
      </c>
      <c r="DT32" s="107"/>
      <c r="DU32" s="107"/>
      <c r="DV32" s="107"/>
      <c r="DW32" s="107"/>
      <c r="DX32" s="107"/>
      <c r="DY32" s="107"/>
      <c r="DZ32" s="107"/>
      <c r="EA32" s="107"/>
      <c r="EB32" s="107"/>
      <c r="EC32" s="107"/>
      <c r="ED32" s="107"/>
      <c r="EE32" s="107"/>
      <c r="EF32" s="107"/>
      <c r="EG32" s="108"/>
      <c r="EH32" s="106" t="str">
        <f>
データ!$D$11</f>
        <v>
H29</v>
      </c>
      <c r="EI32" s="107"/>
      <c r="EJ32" s="107"/>
      <c r="EK32" s="107"/>
      <c r="EL32" s="107"/>
      <c r="EM32" s="107"/>
      <c r="EN32" s="107"/>
      <c r="EO32" s="107"/>
      <c r="EP32" s="107"/>
      <c r="EQ32" s="107"/>
      <c r="ER32" s="107"/>
      <c r="ES32" s="107"/>
      <c r="ET32" s="107"/>
      <c r="EU32" s="107"/>
      <c r="EV32" s="108"/>
      <c r="EW32" s="106" t="str">
        <f>
データ!$E$11</f>
        <v>
H30</v>
      </c>
      <c r="EX32" s="107"/>
      <c r="EY32" s="107"/>
      <c r="EZ32" s="107"/>
      <c r="FA32" s="107"/>
      <c r="FB32" s="107"/>
      <c r="FC32" s="107"/>
      <c r="FD32" s="107"/>
      <c r="FE32" s="107"/>
      <c r="FF32" s="107"/>
      <c r="FG32" s="107"/>
      <c r="FH32" s="107"/>
      <c r="FI32" s="107"/>
      <c r="FJ32" s="107"/>
      <c r="FK32" s="108"/>
      <c r="FL32" s="106" t="str">
        <f>
データ!$F$11</f>
        <v>
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
データ!$B$11</f>
        <v>
H27</v>
      </c>
      <c r="GS32" s="107"/>
      <c r="GT32" s="107"/>
      <c r="GU32" s="107"/>
      <c r="GV32" s="107"/>
      <c r="GW32" s="107"/>
      <c r="GX32" s="107"/>
      <c r="GY32" s="107"/>
      <c r="GZ32" s="107"/>
      <c r="HA32" s="107"/>
      <c r="HB32" s="107"/>
      <c r="HC32" s="107"/>
      <c r="HD32" s="107"/>
      <c r="HE32" s="107"/>
      <c r="HF32" s="108"/>
      <c r="HG32" s="106" t="str">
        <f>
データ!$C$11</f>
        <v>
H28</v>
      </c>
      <c r="HH32" s="107"/>
      <c r="HI32" s="107"/>
      <c r="HJ32" s="107"/>
      <c r="HK32" s="107"/>
      <c r="HL32" s="107"/>
      <c r="HM32" s="107"/>
      <c r="HN32" s="107"/>
      <c r="HO32" s="107"/>
      <c r="HP32" s="107"/>
      <c r="HQ32" s="107"/>
      <c r="HR32" s="107"/>
      <c r="HS32" s="107"/>
      <c r="HT32" s="107"/>
      <c r="HU32" s="108"/>
      <c r="HV32" s="106" t="str">
        <f>
データ!$D$11</f>
        <v>
H29</v>
      </c>
      <c r="HW32" s="107"/>
      <c r="HX32" s="107"/>
      <c r="HY32" s="107"/>
      <c r="HZ32" s="107"/>
      <c r="IA32" s="107"/>
      <c r="IB32" s="107"/>
      <c r="IC32" s="107"/>
      <c r="ID32" s="107"/>
      <c r="IE32" s="107"/>
      <c r="IF32" s="107"/>
      <c r="IG32" s="107"/>
      <c r="IH32" s="107"/>
      <c r="II32" s="107"/>
      <c r="IJ32" s="108"/>
      <c r="IK32" s="106" t="str">
        <f>
データ!$E$11</f>
        <v>
H30</v>
      </c>
      <c r="IL32" s="107"/>
      <c r="IM32" s="107"/>
      <c r="IN32" s="107"/>
      <c r="IO32" s="107"/>
      <c r="IP32" s="107"/>
      <c r="IQ32" s="107"/>
      <c r="IR32" s="107"/>
      <c r="IS32" s="107"/>
      <c r="IT32" s="107"/>
      <c r="IU32" s="107"/>
      <c r="IV32" s="107"/>
      <c r="IW32" s="107"/>
      <c r="IX32" s="107"/>
      <c r="IY32" s="108"/>
      <c r="IZ32" s="106" t="str">
        <f>
データ!$F$11</f>
        <v>
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
データ!$B$11</f>
        <v>
H27</v>
      </c>
      <c r="KG32" s="107"/>
      <c r="KH32" s="107"/>
      <c r="KI32" s="107"/>
      <c r="KJ32" s="107"/>
      <c r="KK32" s="107"/>
      <c r="KL32" s="107"/>
      <c r="KM32" s="107"/>
      <c r="KN32" s="107"/>
      <c r="KO32" s="107"/>
      <c r="KP32" s="107"/>
      <c r="KQ32" s="107"/>
      <c r="KR32" s="107"/>
      <c r="KS32" s="107"/>
      <c r="KT32" s="108"/>
      <c r="KU32" s="106" t="str">
        <f>
データ!$C$11</f>
        <v>
H28</v>
      </c>
      <c r="KV32" s="107"/>
      <c r="KW32" s="107"/>
      <c r="KX32" s="107"/>
      <c r="KY32" s="107"/>
      <c r="KZ32" s="107"/>
      <c r="LA32" s="107"/>
      <c r="LB32" s="107"/>
      <c r="LC32" s="107"/>
      <c r="LD32" s="107"/>
      <c r="LE32" s="107"/>
      <c r="LF32" s="107"/>
      <c r="LG32" s="107"/>
      <c r="LH32" s="107"/>
      <c r="LI32" s="108"/>
      <c r="LJ32" s="106" t="str">
        <f>
データ!$D$11</f>
        <v>
H29</v>
      </c>
      <c r="LK32" s="107"/>
      <c r="LL32" s="107"/>
      <c r="LM32" s="107"/>
      <c r="LN32" s="107"/>
      <c r="LO32" s="107"/>
      <c r="LP32" s="107"/>
      <c r="LQ32" s="107"/>
      <c r="LR32" s="107"/>
      <c r="LS32" s="107"/>
      <c r="LT32" s="107"/>
      <c r="LU32" s="107"/>
      <c r="LV32" s="107"/>
      <c r="LW32" s="107"/>
      <c r="LX32" s="108"/>
      <c r="LY32" s="106" t="str">
        <f>
データ!$E$11</f>
        <v>
H30</v>
      </c>
      <c r="LZ32" s="107"/>
      <c r="MA32" s="107"/>
      <c r="MB32" s="107"/>
      <c r="MC32" s="107"/>
      <c r="MD32" s="107"/>
      <c r="ME32" s="107"/>
      <c r="MF32" s="107"/>
      <c r="MG32" s="107"/>
      <c r="MH32" s="107"/>
      <c r="MI32" s="107"/>
      <c r="MJ32" s="107"/>
      <c r="MK32" s="107"/>
      <c r="ML32" s="107"/>
      <c r="MM32" s="108"/>
      <c r="MN32" s="106" t="str">
        <f>
データ!$F$11</f>
        <v>
R01</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
55</v>
      </c>
    </row>
    <row r="33" spans="1:393" ht="13.5" customHeight="1">
      <c r="A33" s="2"/>
      <c r="B33" s="25"/>
      <c r="D33" s="5"/>
      <c r="E33" s="5"/>
      <c r="F33" s="5"/>
      <c r="G33" s="102" t="s">
        <v>
56</v>
      </c>
      <c r="H33" s="102"/>
      <c r="I33" s="102"/>
      <c r="J33" s="102"/>
      <c r="K33" s="102"/>
      <c r="L33" s="102"/>
      <c r="M33" s="102"/>
      <c r="N33" s="102"/>
      <c r="O33" s="102"/>
      <c r="P33" s="85">
        <f>
データ!AH7</f>
        <v>
100.5</v>
      </c>
      <c r="Q33" s="86"/>
      <c r="R33" s="86"/>
      <c r="S33" s="86"/>
      <c r="T33" s="86"/>
      <c r="U33" s="86"/>
      <c r="V33" s="86"/>
      <c r="W33" s="86"/>
      <c r="X33" s="86"/>
      <c r="Y33" s="86"/>
      <c r="Z33" s="86"/>
      <c r="AA33" s="86"/>
      <c r="AB33" s="86"/>
      <c r="AC33" s="86"/>
      <c r="AD33" s="87"/>
      <c r="AE33" s="85">
        <f>
データ!AI7</f>
        <v>
99.1</v>
      </c>
      <c r="AF33" s="86"/>
      <c r="AG33" s="86"/>
      <c r="AH33" s="86"/>
      <c r="AI33" s="86"/>
      <c r="AJ33" s="86"/>
      <c r="AK33" s="86"/>
      <c r="AL33" s="86"/>
      <c r="AM33" s="86"/>
      <c r="AN33" s="86"/>
      <c r="AO33" s="86"/>
      <c r="AP33" s="86"/>
      <c r="AQ33" s="86"/>
      <c r="AR33" s="86"/>
      <c r="AS33" s="87"/>
      <c r="AT33" s="85">
        <f>
データ!AJ7</f>
        <v>
100.2</v>
      </c>
      <c r="AU33" s="86"/>
      <c r="AV33" s="86"/>
      <c r="AW33" s="86"/>
      <c r="AX33" s="86"/>
      <c r="AY33" s="86"/>
      <c r="AZ33" s="86"/>
      <c r="BA33" s="86"/>
      <c r="BB33" s="86"/>
      <c r="BC33" s="86"/>
      <c r="BD33" s="86"/>
      <c r="BE33" s="86"/>
      <c r="BF33" s="86"/>
      <c r="BG33" s="86"/>
      <c r="BH33" s="87"/>
      <c r="BI33" s="85">
        <f>
データ!AK7</f>
        <v>
102.6</v>
      </c>
      <c r="BJ33" s="86"/>
      <c r="BK33" s="86"/>
      <c r="BL33" s="86"/>
      <c r="BM33" s="86"/>
      <c r="BN33" s="86"/>
      <c r="BO33" s="86"/>
      <c r="BP33" s="86"/>
      <c r="BQ33" s="86"/>
      <c r="BR33" s="86"/>
      <c r="BS33" s="86"/>
      <c r="BT33" s="86"/>
      <c r="BU33" s="86"/>
      <c r="BV33" s="86"/>
      <c r="BW33" s="87"/>
      <c r="BX33" s="85">
        <f>
データ!AL7</f>
        <v>
103.1</v>
      </c>
      <c r="BY33" s="86"/>
      <c r="BZ33" s="86"/>
      <c r="CA33" s="86"/>
      <c r="CB33" s="86"/>
      <c r="CC33" s="86"/>
      <c r="CD33" s="86"/>
      <c r="CE33" s="86"/>
      <c r="CF33" s="86"/>
      <c r="CG33" s="86"/>
      <c r="CH33" s="86"/>
      <c r="CI33" s="86"/>
      <c r="CJ33" s="86"/>
      <c r="CK33" s="86"/>
      <c r="CL33" s="87"/>
      <c r="CO33" s="5"/>
      <c r="CP33" s="5"/>
      <c r="CQ33" s="5"/>
      <c r="CR33" s="5"/>
      <c r="CS33" s="5"/>
      <c r="CT33" s="5"/>
      <c r="CU33" s="102" t="s">
        <v>
56</v>
      </c>
      <c r="CV33" s="102"/>
      <c r="CW33" s="102"/>
      <c r="CX33" s="102"/>
      <c r="CY33" s="102"/>
      <c r="CZ33" s="102"/>
      <c r="DA33" s="102"/>
      <c r="DB33" s="102"/>
      <c r="DC33" s="102"/>
      <c r="DD33" s="85">
        <f>
データ!AS7</f>
        <v>
78.3</v>
      </c>
      <c r="DE33" s="86"/>
      <c r="DF33" s="86"/>
      <c r="DG33" s="86"/>
      <c r="DH33" s="86"/>
      <c r="DI33" s="86"/>
      <c r="DJ33" s="86"/>
      <c r="DK33" s="86"/>
      <c r="DL33" s="86"/>
      <c r="DM33" s="86"/>
      <c r="DN33" s="86"/>
      <c r="DO33" s="86"/>
      <c r="DP33" s="86"/>
      <c r="DQ33" s="86"/>
      <c r="DR33" s="87"/>
      <c r="DS33" s="85">
        <f>
データ!AT7</f>
        <v>
78.599999999999994</v>
      </c>
      <c r="DT33" s="86"/>
      <c r="DU33" s="86"/>
      <c r="DV33" s="86"/>
      <c r="DW33" s="86"/>
      <c r="DX33" s="86"/>
      <c r="DY33" s="86"/>
      <c r="DZ33" s="86"/>
      <c r="EA33" s="86"/>
      <c r="EB33" s="86"/>
      <c r="EC33" s="86"/>
      <c r="ED33" s="86"/>
      <c r="EE33" s="86"/>
      <c r="EF33" s="86"/>
      <c r="EG33" s="87"/>
      <c r="EH33" s="85">
        <f>
データ!AU7</f>
        <v>
80</v>
      </c>
      <c r="EI33" s="86"/>
      <c r="EJ33" s="86"/>
      <c r="EK33" s="86"/>
      <c r="EL33" s="86"/>
      <c r="EM33" s="86"/>
      <c r="EN33" s="86"/>
      <c r="EO33" s="86"/>
      <c r="EP33" s="86"/>
      <c r="EQ33" s="86"/>
      <c r="ER33" s="86"/>
      <c r="ES33" s="86"/>
      <c r="ET33" s="86"/>
      <c r="EU33" s="86"/>
      <c r="EV33" s="87"/>
      <c r="EW33" s="85">
        <f>
データ!AV7</f>
        <v>
81.400000000000006</v>
      </c>
      <c r="EX33" s="86"/>
      <c r="EY33" s="86"/>
      <c r="EZ33" s="86"/>
      <c r="FA33" s="86"/>
      <c r="FB33" s="86"/>
      <c r="FC33" s="86"/>
      <c r="FD33" s="86"/>
      <c r="FE33" s="86"/>
      <c r="FF33" s="86"/>
      <c r="FG33" s="86"/>
      <c r="FH33" s="86"/>
      <c r="FI33" s="86"/>
      <c r="FJ33" s="86"/>
      <c r="FK33" s="87"/>
      <c r="FL33" s="85">
        <f>
データ!AW7</f>
        <v>
80.5</v>
      </c>
      <c r="FM33" s="86"/>
      <c r="FN33" s="86"/>
      <c r="FO33" s="86"/>
      <c r="FP33" s="86"/>
      <c r="FQ33" s="86"/>
      <c r="FR33" s="86"/>
      <c r="FS33" s="86"/>
      <c r="FT33" s="86"/>
      <c r="FU33" s="86"/>
      <c r="FV33" s="86"/>
      <c r="FW33" s="86"/>
      <c r="FX33" s="86"/>
      <c r="FY33" s="86"/>
      <c r="FZ33" s="87"/>
      <c r="GA33" s="5"/>
      <c r="GB33" s="5"/>
      <c r="GC33" s="5"/>
      <c r="GD33" s="5"/>
      <c r="GE33" s="5"/>
      <c r="GF33" s="5"/>
      <c r="GG33" s="5"/>
      <c r="GH33" s="5"/>
      <c r="GI33" s="102" t="s">
        <v>
56</v>
      </c>
      <c r="GJ33" s="102"/>
      <c r="GK33" s="102"/>
      <c r="GL33" s="102"/>
      <c r="GM33" s="102"/>
      <c r="GN33" s="102"/>
      <c r="GO33" s="102"/>
      <c r="GP33" s="102"/>
      <c r="GQ33" s="102"/>
      <c r="GR33" s="85">
        <f>
データ!BD7</f>
        <v>
0</v>
      </c>
      <c r="GS33" s="86"/>
      <c r="GT33" s="86"/>
      <c r="GU33" s="86"/>
      <c r="GV33" s="86"/>
      <c r="GW33" s="86"/>
      <c r="GX33" s="86"/>
      <c r="GY33" s="86"/>
      <c r="GZ33" s="86"/>
      <c r="HA33" s="86"/>
      <c r="HB33" s="86"/>
      <c r="HC33" s="86"/>
      <c r="HD33" s="86"/>
      <c r="HE33" s="86"/>
      <c r="HF33" s="87"/>
      <c r="HG33" s="85">
        <f>
データ!BE7</f>
        <v>
1.4</v>
      </c>
      <c r="HH33" s="86"/>
      <c r="HI33" s="86"/>
      <c r="HJ33" s="86"/>
      <c r="HK33" s="86"/>
      <c r="HL33" s="86"/>
      <c r="HM33" s="86"/>
      <c r="HN33" s="86"/>
      <c r="HO33" s="86"/>
      <c r="HP33" s="86"/>
      <c r="HQ33" s="86"/>
      <c r="HR33" s="86"/>
      <c r="HS33" s="86"/>
      <c r="HT33" s="86"/>
      <c r="HU33" s="87"/>
      <c r="HV33" s="85">
        <f>
データ!BF7</f>
        <v>
0</v>
      </c>
      <c r="HW33" s="86"/>
      <c r="HX33" s="86"/>
      <c r="HY33" s="86"/>
      <c r="HZ33" s="86"/>
      <c r="IA33" s="86"/>
      <c r="IB33" s="86"/>
      <c r="IC33" s="86"/>
      <c r="ID33" s="86"/>
      <c r="IE33" s="86"/>
      <c r="IF33" s="86"/>
      <c r="IG33" s="86"/>
      <c r="IH33" s="86"/>
      <c r="II33" s="86"/>
      <c r="IJ33" s="87"/>
      <c r="IK33" s="85">
        <f>
データ!BG7</f>
        <v>
0</v>
      </c>
      <c r="IL33" s="86"/>
      <c r="IM33" s="86"/>
      <c r="IN33" s="86"/>
      <c r="IO33" s="86"/>
      <c r="IP33" s="86"/>
      <c r="IQ33" s="86"/>
      <c r="IR33" s="86"/>
      <c r="IS33" s="86"/>
      <c r="IT33" s="86"/>
      <c r="IU33" s="86"/>
      <c r="IV33" s="86"/>
      <c r="IW33" s="86"/>
      <c r="IX33" s="86"/>
      <c r="IY33" s="87"/>
      <c r="IZ33" s="85">
        <f>
データ!BH7</f>
        <v>
0</v>
      </c>
      <c r="JA33" s="86"/>
      <c r="JB33" s="86"/>
      <c r="JC33" s="86"/>
      <c r="JD33" s="86"/>
      <c r="JE33" s="86"/>
      <c r="JF33" s="86"/>
      <c r="JG33" s="86"/>
      <c r="JH33" s="86"/>
      <c r="JI33" s="86"/>
      <c r="JJ33" s="86"/>
      <c r="JK33" s="86"/>
      <c r="JL33" s="86"/>
      <c r="JM33" s="86"/>
      <c r="JN33" s="87"/>
      <c r="JO33" s="5"/>
      <c r="JP33" s="5"/>
      <c r="JQ33" s="5"/>
      <c r="JR33" s="5"/>
      <c r="JS33" s="5"/>
      <c r="JT33" s="5"/>
      <c r="JU33" s="5"/>
      <c r="JV33" s="5"/>
      <c r="JW33" s="102" t="s">
        <v>
56</v>
      </c>
      <c r="JX33" s="102"/>
      <c r="JY33" s="102"/>
      <c r="JZ33" s="102"/>
      <c r="KA33" s="102"/>
      <c r="KB33" s="102"/>
      <c r="KC33" s="102"/>
      <c r="KD33" s="102"/>
      <c r="KE33" s="102"/>
      <c r="KF33" s="85">
        <f>
データ!BO7</f>
        <v>
85</v>
      </c>
      <c r="KG33" s="86"/>
      <c r="KH33" s="86"/>
      <c r="KI33" s="86"/>
      <c r="KJ33" s="86"/>
      <c r="KK33" s="86"/>
      <c r="KL33" s="86"/>
      <c r="KM33" s="86"/>
      <c r="KN33" s="86"/>
      <c r="KO33" s="86"/>
      <c r="KP33" s="86"/>
      <c r="KQ33" s="86"/>
      <c r="KR33" s="86"/>
      <c r="KS33" s="86"/>
      <c r="KT33" s="87"/>
      <c r="KU33" s="85">
        <f>
データ!BP7</f>
        <v>
88.7</v>
      </c>
      <c r="KV33" s="86"/>
      <c r="KW33" s="86"/>
      <c r="KX33" s="86"/>
      <c r="KY33" s="86"/>
      <c r="KZ33" s="86"/>
      <c r="LA33" s="86"/>
      <c r="LB33" s="86"/>
      <c r="LC33" s="86"/>
      <c r="LD33" s="86"/>
      <c r="LE33" s="86"/>
      <c r="LF33" s="86"/>
      <c r="LG33" s="86"/>
      <c r="LH33" s="86"/>
      <c r="LI33" s="87"/>
      <c r="LJ33" s="85">
        <f>
データ!BQ7</f>
        <v>
90.6</v>
      </c>
      <c r="LK33" s="86"/>
      <c r="LL33" s="86"/>
      <c r="LM33" s="86"/>
      <c r="LN33" s="86"/>
      <c r="LO33" s="86"/>
      <c r="LP33" s="86"/>
      <c r="LQ33" s="86"/>
      <c r="LR33" s="86"/>
      <c r="LS33" s="86"/>
      <c r="LT33" s="86"/>
      <c r="LU33" s="86"/>
      <c r="LV33" s="86"/>
      <c r="LW33" s="86"/>
      <c r="LX33" s="87"/>
      <c r="LY33" s="85">
        <f>
データ!BR7</f>
        <v>
91.4</v>
      </c>
      <c r="LZ33" s="86"/>
      <c r="MA33" s="86"/>
      <c r="MB33" s="86"/>
      <c r="MC33" s="86"/>
      <c r="MD33" s="86"/>
      <c r="ME33" s="86"/>
      <c r="MF33" s="86"/>
      <c r="MG33" s="86"/>
      <c r="MH33" s="86"/>
      <c r="MI33" s="86"/>
      <c r="MJ33" s="86"/>
      <c r="MK33" s="86"/>
      <c r="ML33" s="86"/>
      <c r="MM33" s="87"/>
      <c r="MN33" s="85">
        <f>
データ!BS7</f>
        <v>
88.6</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
57</v>
      </c>
    </row>
    <row r="34" spans="1:393" ht="13.5" customHeight="1">
      <c r="A34" s="2"/>
      <c r="B34" s="25"/>
      <c r="D34" s="5"/>
      <c r="E34" s="5"/>
      <c r="F34" s="5"/>
      <c r="G34" s="102" t="s">
        <v>
58</v>
      </c>
      <c r="H34" s="102"/>
      <c r="I34" s="102"/>
      <c r="J34" s="102"/>
      <c r="K34" s="102"/>
      <c r="L34" s="102"/>
      <c r="M34" s="102"/>
      <c r="N34" s="102"/>
      <c r="O34" s="102"/>
      <c r="P34" s="85">
        <f>
データ!AM7</f>
        <v>
98.3</v>
      </c>
      <c r="Q34" s="86"/>
      <c r="R34" s="86"/>
      <c r="S34" s="86"/>
      <c r="T34" s="86"/>
      <c r="U34" s="86"/>
      <c r="V34" s="86"/>
      <c r="W34" s="86"/>
      <c r="X34" s="86"/>
      <c r="Y34" s="86"/>
      <c r="Z34" s="86"/>
      <c r="AA34" s="86"/>
      <c r="AB34" s="86"/>
      <c r="AC34" s="86"/>
      <c r="AD34" s="87"/>
      <c r="AE34" s="85">
        <f>
データ!AN7</f>
        <v>
96.7</v>
      </c>
      <c r="AF34" s="86"/>
      <c r="AG34" s="86"/>
      <c r="AH34" s="86"/>
      <c r="AI34" s="86"/>
      <c r="AJ34" s="86"/>
      <c r="AK34" s="86"/>
      <c r="AL34" s="86"/>
      <c r="AM34" s="86"/>
      <c r="AN34" s="86"/>
      <c r="AO34" s="86"/>
      <c r="AP34" s="86"/>
      <c r="AQ34" s="86"/>
      <c r="AR34" s="86"/>
      <c r="AS34" s="87"/>
      <c r="AT34" s="85">
        <f>
データ!AO7</f>
        <v>
96.6</v>
      </c>
      <c r="AU34" s="86"/>
      <c r="AV34" s="86"/>
      <c r="AW34" s="86"/>
      <c r="AX34" s="86"/>
      <c r="AY34" s="86"/>
      <c r="AZ34" s="86"/>
      <c r="BA34" s="86"/>
      <c r="BB34" s="86"/>
      <c r="BC34" s="86"/>
      <c r="BD34" s="86"/>
      <c r="BE34" s="86"/>
      <c r="BF34" s="86"/>
      <c r="BG34" s="86"/>
      <c r="BH34" s="87"/>
      <c r="BI34" s="85">
        <f>
データ!AP7</f>
        <v>
97.2</v>
      </c>
      <c r="BJ34" s="86"/>
      <c r="BK34" s="86"/>
      <c r="BL34" s="86"/>
      <c r="BM34" s="86"/>
      <c r="BN34" s="86"/>
      <c r="BO34" s="86"/>
      <c r="BP34" s="86"/>
      <c r="BQ34" s="86"/>
      <c r="BR34" s="86"/>
      <c r="BS34" s="86"/>
      <c r="BT34" s="86"/>
      <c r="BU34" s="86"/>
      <c r="BV34" s="86"/>
      <c r="BW34" s="87"/>
      <c r="BX34" s="85">
        <f>
データ!AQ7</f>
        <v>
96.9</v>
      </c>
      <c r="BY34" s="86"/>
      <c r="BZ34" s="86"/>
      <c r="CA34" s="86"/>
      <c r="CB34" s="86"/>
      <c r="CC34" s="86"/>
      <c r="CD34" s="86"/>
      <c r="CE34" s="86"/>
      <c r="CF34" s="86"/>
      <c r="CG34" s="86"/>
      <c r="CH34" s="86"/>
      <c r="CI34" s="86"/>
      <c r="CJ34" s="86"/>
      <c r="CK34" s="86"/>
      <c r="CL34" s="87"/>
      <c r="CO34" s="5"/>
      <c r="CP34" s="5"/>
      <c r="CQ34" s="5"/>
      <c r="CR34" s="5"/>
      <c r="CS34" s="5"/>
      <c r="CT34" s="5"/>
      <c r="CU34" s="102" t="s">
        <v>
58</v>
      </c>
      <c r="CV34" s="102"/>
      <c r="CW34" s="102"/>
      <c r="CX34" s="102"/>
      <c r="CY34" s="102"/>
      <c r="CZ34" s="102"/>
      <c r="DA34" s="102"/>
      <c r="DB34" s="102"/>
      <c r="DC34" s="102"/>
      <c r="DD34" s="85">
        <f>
データ!AX7</f>
        <v>
85.3</v>
      </c>
      <c r="DE34" s="86"/>
      <c r="DF34" s="86"/>
      <c r="DG34" s="86"/>
      <c r="DH34" s="86"/>
      <c r="DI34" s="86"/>
      <c r="DJ34" s="86"/>
      <c r="DK34" s="86"/>
      <c r="DL34" s="86"/>
      <c r="DM34" s="86"/>
      <c r="DN34" s="86"/>
      <c r="DO34" s="86"/>
      <c r="DP34" s="86"/>
      <c r="DQ34" s="86"/>
      <c r="DR34" s="87"/>
      <c r="DS34" s="85">
        <f>
データ!AY7</f>
        <v>
84.2</v>
      </c>
      <c r="DT34" s="86"/>
      <c r="DU34" s="86"/>
      <c r="DV34" s="86"/>
      <c r="DW34" s="86"/>
      <c r="DX34" s="86"/>
      <c r="DY34" s="86"/>
      <c r="DZ34" s="86"/>
      <c r="EA34" s="86"/>
      <c r="EB34" s="86"/>
      <c r="EC34" s="86"/>
      <c r="ED34" s="86"/>
      <c r="EE34" s="86"/>
      <c r="EF34" s="86"/>
      <c r="EG34" s="87"/>
      <c r="EH34" s="85">
        <f>
データ!AZ7</f>
        <v>
83.9</v>
      </c>
      <c r="EI34" s="86"/>
      <c r="EJ34" s="86"/>
      <c r="EK34" s="86"/>
      <c r="EL34" s="86"/>
      <c r="EM34" s="86"/>
      <c r="EN34" s="86"/>
      <c r="EO34" s="86"/>
      <c r="EP34" s="86"/>
      <c r="EQ34" s="86"/>
      <c r="ER34" s="86"/>
      <c r="ES34" s="86"/>
      <c r="ET34" s="86"/>
      <c r="EU34" s="86"/>
      <c r="EV34" s="87"/>
      <c r="EW34" s="85">
        <f>
データ!BA7</f>
        <v>
84</v>
      </c>
      <c r="EX34" s="86"/>
      <c r="EY34" s="86"/>
      <c r="EZ34" s="86"/>
      <c r="FA34" s="86"/>
      <c r="FB34" s="86"/>
      <c r="FC34" s="86"/>
      <c r="FD34" s="86"/>
      <c r="FE34" s="86"/>
      <c r="FF34" s="86"/>
      <c r="FG34" s="86"/>
      <c r="FH34" s="86"/>
      <c r="FI34" s="86"/>
      <c r="FJ34" s="86"/>
      <c r="FK34" s="87"/>
      <c r="FL34" s="85">
        <f>
データ!BB7</f>
        <v>
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
58</v>
      </c>
      <c r="GJ34" s="102"/>
      <c r="GK34" s="102"/>
      <c r="GL34" s="102"/>
      <c r="GM34" s="102"/>
      <c r="GN34" s="102"/>
      <c r="GO34" s="102"/>
      <c r="GP34" s="102"/>
      <c r="GQ34" s="102"/>
      <c r="GR34" s="85">
        <f>
データ!BI7</f>
        <v>
118.9</v>
      </c>
      <c r="GS34" s="86"/>
      <c r="GT34" s="86"/>
      <c r="GU34" s="86"/>
      <c r="GV34" s="86"/>
      <c r="GW34" s="86"/>
      <c r="GX34" s="86"/>
      <c r="GY34" s="86"/>
      <c r="GZ34" s="86"/>
      <c r="HA34" s="86"/>
      <c r="HB34" s="86"/>
      <c r="HC34" s="86"/>
      <c r="HD34" s="86"/>
      <c r="HE34" s="86"/>
      <c r="HF34" s="87"/>
      <c r="HG34" s="85">
        <f>
データ!BJ7</f>
        <v>
119.5</v>
      </c>
      <c r="HH34" s="86"/>
      <c r="HI34" s="86"/>
      <c r="HJ34" s="86"/>
      <c r="HK34" s="86"/>
      <c r="HL34" s="86"/>
      <c r="HM34" s="86"/>
      <c r="HN34" s="86"/>
      <c r="HO34" s="86"/>
      <c r="HP34" s="86"/>
      <c r="HQ34" s="86"/>
      <c r="HR34" s="86"/>
      <c r="HS34" s="86"/>
      <c r="HT34" s="86"/>
      <c r="HU34" s="87"/>
      <c r="HV34" s="85">
        <f>
データ!BK7</f>
        <v>
116.9</v>
      </c>
      <c r="HW34" s="86"/>
      <c r="HX34" s="86"/>
      <c r="HY34" s="86"/>
      <c r="HZ34" s="86"/>
      <c r="IA34" s="86"/>
      <c r="IB34" s="86"/>
      <c r="IC34" s="86"/>
      <c r="ID34" s="86"/>
      <c r="IE34" s="86"/>
      <c r="IF34" s="86"/>
      <c r="IG34" s="86"/>
      <c r="IH34" s="86"/>
      <c r="II34" s="86"/>
      <c r="IJ34" s="87"/>
      <c r="IK34" s="85">
        <f>
データ!BL7</f>
        <v>
117.1</v>
      </c>
      <c r="IL34" s="86"/>
      <c r="IM34" s="86"/>
      <c r="IN34" s="86"/>
      <c r="IO34" s="86"/>
      <c r="IP34" s="86"/>
      <c r="IQ34" s="86"/>
      <c r="IR34" s="86"/>
      <c r="IS34" s="86"/>
      <c r="IT34" s="86"/>
      <c r="IU34" s="86"/>
      <c r="IV34" s="86"/>
      <c r="IW34" s="86"/>
      <c r="IX34" s="86"/>
      <c r="IY34" s="87"/>
      <c r="IZ34" s="85">
        <f>
データ!BM7</f>
        <v>
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
58</v>
      </c>
      <c r="JX34" s="102"/>
      <c r="JY34" s="102"/>
      <c r="JZ34" s="102"/>
      <c r="KA34" s="102"/>
      <c r="KB34" s="102"/>
      <c r="KC34" s="102"/>
      <c r="KD34" s="102"/>
      <c r="KE34" s="102"/>
      <c r="KF34" s="85">
        <f>
データ!BT7</f>
        <v>
67.900000000000006</v>
      </c>
      <c r="KG34" s="86"/>
      <c r="KH34" s="86"/>
      <c r="KI34" s="86"/>
      <c r="KJ34" s="86"/>
      <c r="KK34" s="86"/>
      <c r="KL34" s="86"/>
      <c r="KM34" s="86"/>
      <c r="KN34" s="86"/>
      <c r="KO34" s="86"/>
      <c r="KP34" s="86"/>
      <c r="KQ34" s="86"/>
      <c r="KR34" s="86"/>
      <c r="KS34" s="86"/>
      <c r="KT34" s="87"/>
      <c r="KU34" s="85">
        <f>
データ!BU7</f>
        <v>
69.8</v>
      </c>
      <c r="KV34" s="86"/>
      <c r="KW34" s="86"/>
      <c r="KX34" s="86"/>
      <c r="KY34" s="86"/>
      <c r="KZ34" s="86"/>
      <c r="LA34" s="86"/>
      <c r="LB34" s="86"/>
      <c r="LC34" s="86"/>
      <c r="LD34" s="86"/>
      <c r="LE34" s="86"/>
      <c r="LF34" s="86"/>
      <c r="LG34" s="86"/>
      <c r="LH34" s="86"/>
      <c r="LI34" s="87"/>
      <c r="LJ34" s="85">
        <f>
データ!BV7</f>
        <v>
69.7</v>
      </c>
      <c r="LK34" s="86"/>
      <c r="LL34" s="86"/>
      <c r="LM34" s="86"/>
      <c r="LN34" s="86"/>
      <c r="LO34" s="86"/>
      <c r="LP34" s="86"/>
      <c r="LQ34" s="86"/>
      <c r="LR34" s="86"/>
      <c r="LS34" s="86"/>
      <c r="LT34" s="86"/>
      <c r="LU34" s="86"/>
      <c r="LV34" s="86"/>
      <c r="LW34" s="86"/>
      <c r="LX34" s="87"/>
      <c r="LY34" s="85">
        <f>
データ!BW7</f>
        <v>
70.099999999999994</v>
      </c>
      <c r="LZ34" s="86"/>
      <c r="MA34" s="86"/>
      <c r="MB34" s="86"/>
      <c r="MC34" s="86"/>
      <c r="MD34" s="86"/>
      <c r="ME34" s="86"/>
      <c r="MF34" s="86"/>
      <c r="MG34" s="86"/>
      <c r="MH34" s="86"/>
      <c r="MI34" s="86"/>
      <c r="MJ34" s="86"/>
      <c r="MK34" s="86"/>
      <c r="ML34" s="86"/>
      <c r="MM34" s="87"/>
      <c r="MN34" s="85">
        <f>
データ!BX7</f>
        <v>
70.400000000000006</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
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
60</v>
      </c>
      <c r="NK35" s="109"/>
      <c r="NL35" s="109"/>
      <c r="NM35" s="109"/>
      <c r="NN35" s="109"/>
      <c r="NO35" s="109"/>
      <c r="NP35" s="109"/>
      <c r="NQ35" s="109"/>
      <c r="NR35" s="109"/>
      <c r="NS35" s="109"/>
      <c r="NT35" s="109"/>
      <c r="NU35" s="109"/>
      <c r="NV35" s="109"/>
      <c r="NW35" s="109"/>
      <c r="NX35" s="109"/>
      <c r="OC35" s="28" t="s">
        <v>
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
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
63</v>
      </c>
      <c r="NK37" s="91"/>
      <c r="NL37" s="91"/>
      <c r="NM37" s="91"/>
      <c r="NN37" s="91"/>
      <c r="NO37" s="91"/>
      <c r="NP37" s="91"/>
      <c r="NQ37" s="91"/>
      <c r="NR37" s="91"/>
      <c r="NS37" s="91"/>
      <c r="NT37" s="91"/>
      <c r="NU37" s="91"/>
      <c r="NV37" s="91"/>
      <c r="NW37" s="91"/>
      <c r="NX37" s="92"/>
      <c r="OC37" s="28" t="s">
        <v>
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
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
180</v>
      </c>
      <c r="NK39" s="112"/>
      <c r="NL39" s="112"/>
      <c r="NM39" s="112"/>
      <c r="NN39" s="112"/>
      <c r="NO39" s="112"/>
      <c r="NP39" s="112"/>
      <c r="NQ39" s="112"/>
      <c r="NR39" s="112"/>
      <c r="NS39" s="112"/>
      <c r="NT39" s="112"/>
      <c r="NU39" s="112"/>
      <c r="NV39" s="112"/>
      <c r="NW39" s="112"/>
      <c r="NX39" s="113"/>
      <c r="OC39" s="28" t="s">
        <v>
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
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
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
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
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
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
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
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
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
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
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
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
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
79</v>
      </c>
      <c r="NK52" s="91"/>
      <c r="NL52" s="91"/>
      <c r="NM52" s="91"/>
      <c r="NN52" s="91"/>
      <c r="NO52" s="91"/>
      <c r="NP52" s="91"/>
      <c r="NQ52" s="91"/>
      <c r="NR52" s="91"/>
      <c r="NS52" s="91"/>
      <c r="NT52" s="91"/>
      <c r="NU52" s="91"/>
      <c r="NV52" s="91"/>
      <c r="NW52" s="91"/>
      <c r="NX52" s="92"/>
      <c r="OC52" s="28" t="s">
        <v>
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
データ!$B$11</f>
        <v>
H27</v>
      </c>
      <c r="Q54" s="107"/>
      <c r="R54" s="107"/>
      <c r="S54" s="107"/>
      <c r="T54" s="107"/>
      <c r="U54" s="107"/>
      <c r="V54" s="107"/>
      <c r="W54" s="107"/>
      <c r="X54" s="107"/>
      <c r="Y54" s="107"/>
      <c r="Z54" s="107"/>
      <c r="AA54" s="107"/>
      <c r="AB54" s="107"/>
      <c r="AC54" s="107"/>
      <c r="AD54" s="108"/>
      <c r="AE54" s="106" t="str">
        <f>
データ!$C$11</f>
        <v>
H28</v>
      </c>
      <c r="AF54" s="107"/>
      <c r="AG54" s="107"/>
      <c r="AH54" s="107"/>
      <c r="AI54" s="107"/>
      <c r="AJ54" s="107"/>
      <c r="AK54" s="107"/>
      <c r="AL54" s="107"/>
      <c r="AM54" s="107"/>
      <c r="AN54" s="107"/>
      <c r="AO54" s="107"/>
      <c r="AP54" s="107"/>
      <c r="AQ54" s="107"/>
      <c r="AR54" s="107"/>
      <c r="AS54" s="108"/>
      <c r="AT54" s="106" t="str">
        <f>
データ!$D$11</f>
        <v>
H29</v>
      </c>
      <c r="AU54" s="107"/>
      <c r="AV54" s="107"/>
      <c r="AW54" s="107"/>
      <c r="AX54" s="107"/>
      <c r="AY54" s="107"/>
      <c r="AZ54" s="107"/>
      <c r="BA54" s="107"/>
      <c r="BB54" s="107"/>
      <c r="BC54" s="107"/>
      <c r="BD54" s="107"/>
      <c r="BE54" s="107"/>
      <c r="BF54" s="107"/>
      <c r="BG54" s="107"/>
      <c r="BH54" s="108"/>
      <c r="BI54" s="106" t="str">
        <f>
データ!$E$11</f>
        <v>
H30</v>
      </c>
      <c r="BJ54" s="107"/>
      <c r="BK54" s="107"/>
      <c r="BL54" s="107"/>
      <c r="BM54" s="107"/>
      <c r="BN54" s="107"/>
      <c r="BO54" s="107"/>
      <c r="BP54" s="107"/>
      <c r="BQ54" s="107"/>
      <c r="BR54" s="107"/>
      <c r="BS54" s="107"/>
      <c r="BT54" s="107"/>
      <c r="BU54" s="107"/>
      <c r="BV54" s="107"/>
      <c r="BW54" s="108"/>
      <c r="BX54" s="106" t="str">
        <f>
データ!$F$11</f>
        <v>
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
データ!$B$11</f>
        <v>
H27</v>
      </c>
      <c r="DE54" s="107"/>
      <c r="DF54" s="107"/>
      <c r="DG54" s="107"/>
      <c r="DH54" s="107"/>
      <c r="DI54" s="107"/>
      <c r="DJ54" s="107"/>
      <c r="DK54" s="107"/>
      <c r="DL54" s="107"/>
      <c r="DM54" s="107"/>
      <c r="DN54" s="107"/>
      <c r="DO54" s="107"/>
      <c r="DP54" s="107"/>
      <c r="DQ54" s="107"/>
      <c r="DR54" s="108"/>
      <c r="DS54" s="106" t="str">
        <f>
データ!$C$11</f>
        <v>
H28</v>
      </c>
      <c r="DT54" s="107"/>
      <c r="DU54" s="107"/>
      <c r="DV54" s="107"/>
      <c r="DW54" s="107"/>
      <c r="DX54" s="107"/>
      <c r="DY54" s="107"/>
      <c r="DZ54" s="107"/>
      <c r="EA54" s="107"/>
      <c r="EB54" s="107"/>
      <c r="EC54" s="107"/>
      <c r="ED54" s="107"/>
      <c r="EE54" s="107"/>
      <c r="EF54" s="107"/>
      <c r="EG54" s="108"/>
      <c r="EH54" s="106" t="str">
        <f>
データ!$D$11</f>
        <v>
H29</v>
      </c>
      <c r="EI54" s="107"/>
      <c r="EJ54" s="107"/>
      <c r="EK54" s="107"/>
      <c r="EL54" s="107"/>
      <c r="EM54" s="107"/>
      <c r="EN54" s="107"/>
      <c r="EO54" s="107"/>
      <c r="EP54" s="107"/>
      <c r="EQ54" s="107"/>
      <c r="ER54" s="107"/>
      <c r="ES54" s="107"/>
      <c r="ET54" s="107"/>
      <c r="EU54" s="107"/>
      <c r="EV54" s="108"/>
      <c r="EW54" s="106" t="str">
        <f>
データ!$E$11</f>
        <v>
H30</v>
      </c>
      <c r="EX54" s="107"/>
      <c r="EY54" s="107"/>
      <c r="EZ54" s="107"/>
      <c r="FA54" s="107"/>
      <c r="FB54" s="107"/>
      <c r="FC54" s="107"/>
      <c r="FD54" s="107"/>
      <c r="FE54" s="107"/>
      <c r="FF54" s="107"/>
      <c r="FG54" s="107"/>
      <c r="FH54" s="107"/>
      <c r="FI54" s="107"/>
      <c r="FJ54" s="107"/>
      <c r="FK54" s="108"/>
      <c r="FL54" s="106" t="str">
        <f>
データ!$F$11</f>
        <v>
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
データ!$B$11</f>
        <v>
H27</v>
      </c>
      <c r="GS54" s="107"/>
      <c r="GT54" s="107"/>
      <c r="GU54" s="107"/>
      <c r="GV54" s="107"/>
      <c r="GW54" s="107"/>
      <c r="GX54" s="107"/>
      <c r="GY54" s="107"/>
      <c r="GZ54" s="107"/>
      <c r="HA54" s="107"/>
      <c r="HB54" s="107"/>
      <c r="HC54" s="107"/>
      <c r="HD54" s="107"/>
      <c r="HE54" s="107"/>
      <c r="HF54" s="108"/>
      <c r="HG54" s="106" t="str">
        <f>
データ!$C$11</f>
        <v>
H28</v>
      </c>
      <c r="HH54" s="107"/>
      <c r="HI54" s="107"/>
      <c r="HJ54" s="107"/>
      <c r="HK54" s="107"/>
      <c r="HL54" s="107"/>
      <c r="HM54" s="107"/>
      <c r="HN54" s="107"/>
      <c r="HO54" s="107"/>
      <c r="HP54" s="107"/>
      <c r="HQ54" s="107"/>
      <c r="HR54" s="107"/>
      <c r="HS54" s="107"/>
      <c r="HT54" s="107"/>
      <c r="HU54" s="108"/>
      <c r="HV54" s="106" t="str">
        <f>
データ!$D$11</f>
        <v>
H29</v>
      </c>
      <c r="HW54" s="107"/>
      <c r="HX54" s="107"/>
      <c r="HY54" s="107"/>
      <c r="HZ54" s="107"/>
      <c r="IA54" s="107"/>
      <c r="IB54" s="107"/>
      <c r="IC54" s="107"/>
      <c r="ID54" s="107"/>
      <c r="IE54" s="107"/>
      <c r="IF54" s="107"/>
      <c r="IG54" s="107"/>
      <c r="IH54" s="107"/>
      <c r="II54" s="107"/>
      <c r="IJ54" s="108"/>
      <c r="IK54" s="106" t="str">
        <f>
データ!$E$11</f>
        <v>
H30</v>
      </c>
      <c r="IL54" s="107"/>
      <c r="IM54" s="107"/>
      <c r="IN54" s="107"/>
      <c r="IO54" s="107"/>
      <c r="IP54" s="107"/>
      <c r="IQ54" s="107"/>
      <c r="IR54" s="107"/>
      <c r="IS54" s="107"/>
      <c r="IT54" s="107"/>
      <c r="IU54" s="107"/>
      <c r="IV54" s="107"/>
      <c r="IW54" s="107"/>
      <c r="IX54" s="107"/>
      <c r="IY54" s="108"/>
      <c r="IZ54" s="106" t="str">
        <f>
データ!$F$11</f>
        <v>
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
データ!$B$11</f>
        <v>
H27</v>
      </c>
      <c r="KG54" s="107"/>
      <c r="KH54" s="107"/>
      <c r="KI54" s="107"/>
      <c r="KJ54" s="107"/>
      <c r="KK54" s="107"/>
      <c r="KL54" s="107"/>
      <c r="KM54" s="107"/>
      <c r="KN54" s="107"/>
      <c r="KO54" s="107"/>
      <c r="KP54" s="107"/>
      <c r="KQ54" s="107"/>
      <c r="KR54" s="107"/>
      <c r="KS54" s="107"/>
      <c r="KT54" s="108"/>
      <c r="KU54" s="106" t="str">
        <f>
データ!$C$11</f>
        <v>
H28</v>
      </c>
      <c r="KV54" s="107"/>
      <c r="KW54" s="107"/>
      <c r="KX54" s="107"/>
      <c r="KY54" s="107"/>
      <c r="KZ54" s="107"/>
      <c r="LA54" s="107"/>
      <c r="LB54" s="107"/>
      <c r="LC54" s="107"/>
      <c r="LD54" s="107"/>
      <c r="LE54" s="107"/>
      <c r="LF54" s="107"/>
      <c r="LG54" s="107"/>
      <c r="LH54" s="107"/>
      <c r="LI54" s="108"/>
      <c r="LJ54" s="106" t="str">
        <f>
データ!$D$11</f>
        <v>
H29</v>
      </c>
      <c r="LK54" s="107"/>
      <c r="LL54" s="107"/>
      <c r="LM54" s="107"/>
      <c r="LN54" s="107"/>
      <c r="LO54" s="107"/>
      <c r="LP54" s="107"/>
      <c r="LQ54" s="107"/>
      <c r="LR54" s="107"/>
      <c r="LS54" s="107"/>
      <c r="LT54" s="107"/>
      <c r="LU54" s="107"/>
      <c r="LV54" s="107"/>
      <c r="LW54" s="107"/>
      <c r="LX54" s="108"/>
      <c r="LY54" s="106" t="str">
        <f>
データ!$E$11</f>
        <v>
H30</v>
      </c>
      <c r="LZ54" s="107"/>
      <c r="MA54" s="107"/>
      <c r="MB54" s="107"/>
      <c r="MC54" s="107"/>
      <c r="MD54" s="107"/>
      <c r="ME54" s="107"/>
      <c r="MF54" s="107"/>
      <c r="MG54" s="107"/>
      <c r="MH54" s="107"/>
      <c r="MI54" s="107"/>
      <c r="MJ54" s="107"/>
      <c r="MK54" s="107"/>
      <c r="ML54" s="107"/>
      <c r="MM54" s="108"/>
      <c r="MN54" s="106" t="str">
        <f>
データ!$F$11</f>
        <v>
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
179</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
56</v>
      </c>
      <c r="H55" s="102"/>
      <c r="I55" s="102"/>
      <c r="J55" s="102"/>
      <c r="K55" s="102"/>
      <c r="L55" s="102"/>
      <c r="M55" s="102"/>
      <c r="N55" s="102"/>
      <c r="O55" s="102"/>
      <c r="P55" s="103">
        <f>
データ!BZ7</f>
        <v>
83214</v>
      </c>
      <c r="Q55" s="104"/>
      <c r="R55" s="104"/>
      <c r="S55" s="104"/>
      <c r="T55" s="104"/>
      <c r="U55" s="104"/>
      <c r="V55" s="104"/>
      <c r="W55" s="104"/>
      <c r="X55" s="104"/>
      <c r="Y55" s="104"/>
      <c r="Z55" s="104"/>
      <c r="AA55" s="104"/>
      <c r="AB55" s="104"/>
      <c r="AC55" s="104"/>
      <c r="AD55" s="105"/>
      <c r="AE55" s="103">
        <f>
データ!CA7</f>
        <v>
84007</v>
      </c>
      <c r="AF55" s="104"/>
      <c r="AG55" s="104"/>
      <c r="AH55" s="104"/>
      <c r="AI55" s="104"/>
      <c r="AJ55" s="104"/>
      <c r="AK55" s="104"/>
      <c r="AL55" s="104"/>
      <c r="AM55" s="104"/>
      <c r="AN55" s="104"/>
      <c r="AO55" s="104"/>
      <c r="AP55" s="104"/>
      <c r="AQ55" s="104"/>
      <c r="AR55" s="104"/>
      <c r="AS55" s="105"/>
      <c r="AT55" s="103">
        <f>
データ!CB7</f>
        <v>
86891</v>
      </c>
      <c r="AU55" s="104"/>
      <c r="AV55" s="104"/>
      <c r="AW55" s="104"/>
      <c r="AX55" s="104"/>
      <c r="AY55" s="104"/>
      <c r="AZ55" s="104"/>
      <c r="BA55" s="104"/>
      <c r="BB55" s="104"/>
      <c r="BC55" s="104"/>
      <c r="BD55" s="104"/>
      <c r="BE55" s="104"/>
      <c r="BF55" s="104"/>
      <c r="BG55" s="104"/>
      <c r="BH55" s="105"/>
      <c r="BI55" s="103">
        <f>
データ!CC7</f>
        <v>
93100</v>
      </c>
      <c r="BJ55" s="104"/>
      <c r="BK55" s="104"/>
      <c r="BL55" s="104"/>
      <c r="BM55" s="104"/>
      <c r="BN55" s="104"/>
      <c r="BO55" s="104"/>
      <c r="BP55" s="104"/>
      <c r="BQ55" s="104"/>
      <c r="BR55" s="104"/>
      <c r="BS55" s="104"/>
      <c r="BT55" s="104"/>
      <c r="BU55" s="104"/>
      <c r="BV55" s="104"/>
      <c r="BW55" s="105"/>
      <c r="BX55" s="103">
        <f>
データ!CD7</f>
        <v>
100296</v>
      </c>
      <c r="BY55" s="104"/>
      <c r="BZ55" s="104"/>
      <c r="CA55" s="104"/>
      <c r="CB55" s="104"/>
      <c r="CC55" s="104"/>
      <c r="CD55" s="104"/>
      <c r="CE55" s="104"/>
      <c r="CF55" s="104"/>
      <c r="CG55" s="104"/>
      <c r="CH55" s="104"/>
      <c r="CI55" s="104"/>
      <c r="CJ55" s="104"/>
      <c r="CK55" s="104"/>
      <c r="CL55" s="105"/>
      <c r="CO55" s="5"/>
      <c r="CP55" s="5"/>
      <c r="CQ55" s="5"/>
      <c r="CR55" s="5"/>
      <c r="CS55" s="5"/>
      <c r="CT55" s="5"/>
      <c r="CU55" s="102" t="s">
        <v>
56</v>
      </c>
      <c r="CV55" s="102"/>
      <c r="CW55" s="102"/>
      <c r="CX55" s="102"/>
      <c r="CY55" s="102"/>
      <c r="CZ55" s="102"/>
      <c r="DA55" s="102"/>
      <c r="DB55" s="102"/>
      <c r="DC55" s="102"/>
      <c r="DD55" s="103">
        <f>
データ!CK7</f>
        <v>
23459</v>
      </c>
      <c r="DE55" s="104"/>
      <c r="DF55" s="104"/>
      <c r="DG55" s="104"/>
      <c r="DH55" s="104"/>
      <c r="DI55" s="104"/>
      <c r="DJ55" s="104"/>
      <c r="DK55" s="104"/>
      <c r="DL55" s="104"/>
      <c r="DM55" s="104"/>
      <c r="DN55" s="104"/>
      <c r="DO55" s="104"/>
      <c r="DP55" s="104"/>
      <c r="DQ55" s="104"/>
      <c r="DR55" s="105"/>
      <c r="DS55" s="103">
        <f>
データ!CL7</f>
        <v>
23725</v>
      </c>
      <c r="DT55" s="104"/>
      <c r="DU55" s="104"/>
      <c r="DV55" s="104"/>
      <c r="DW55" s="104"/>
      <c r="DX55" s="104"/>
      <c r="DY55" s="104"/>
      <c r="DZ55" s="104"/>
      <c r="EA55" s="104"/>
      <c r="EB55" s="104"/>
      <c r="EC55" s="104"/>
      <c r="ED55" s="104"/>
      <c r="EE55" s="104"/>
      <c r="EF55" s="104"/>
      <c r="EG55" s="105"/>
      <c r="EH55" s="103">
        <f>
データ!CM7</f>
        <v>
26108</v>
      </c>
      <c r="EI55" s="104"/>
      <c r="EJ55" s="104"/>
      <c r="EK55" s="104"/>
      <c r="EL55" s="104"/>
      <c r="EM55" s="104"/>
      <c r="EN55" s="104"/>
      <c r="EO55" s="104"/>
      <c r="EP55" s="104"/>
      <c r="EQ55" s="104"/>
      <c r="ER55" s="104"/>
      <c r="ES55" s="104"/>
      <c r="ET55" s="104"/>
      <c r="EU55" s="104"/>
      <c r="EV55" s="105"/>
      <c r="EW55" s="103">
        <f>
データ!CN7</f>
        <v>
26394</v>
      </c>
      <c r="EX55" s="104"/>
      <c r="EY55" s="104"/>
      <c r="EZ55" s="104"/>
      <c r="FA55" s="104"/>
      <c r="FB55" s="104"/>
      <c r="FC55" s="104"/>
      <c r="FD55" s="104"/>
      <c r="FE55" s="104"/>
      <c r="FF55" s="104"/>
      <c r="FG55" s="104"/>
      <c r="FH55" s="104"/>
      <c r="FI55" s="104"/>
      <c r="FJ55" s="104"/>
      <c r="FK55" s="105"/>
      <c r="FL55" s="103">
        <f>
データ!CO7</f>
        <v>
24663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
56</v>
      </c>
      <c r="GJ55" s="102"/>
      <c r="GK55" s="102"/>
      <c r="GL55" s="102"/>
      <c r="GM55" s="102"/>
      <c r="GN55" s="102"/>
      <c r="GO55" s="102"/>
      <c r="GP55" s="102"/>
      <c r="GQ55" s="102"/>
      <c r="GR55" s="85">
        <f>
データ!CV7</f>
        <v>
62.9</v>
      </c>
      <c r="GS55" s="86"/>
      <c r="GT55" s="86"/>
      <c r="GU55" s="86"/>
      <c r="GV55" s="86"/>
      <c r="GW55" s="86"/>
      <c r="GX55" s="86"/>
      <c r="GY55" s="86"/>
      <c r="GZ55" s="86"/>
      <c r="HA55" s="86"/>
      <c r="HB55" s="86"/>
      <c r="HC55" s="86"/>
      <c r="HD55" s="86"/>
      <c r="HE55" s="86"/>
      <c r="HF55" s="87"/>
      <c r="HG55" s="85">
        <f>
データ!CW7</f>
        <v>
64.5</v>
      </c>
      <c r="HH55" s="86"/>
      <c r="HI55" s="86"/>
      <c r="HJ55" s="86"/>
      <c r="HK55" s="86"/>
      <c r="HL55" s="86"/>
      <c r="HM55" s="86"/>
      <c r="HN55" s="86"/>
      <c r="HO55" s="86"/>
      <c r="HP55" s="86"/>
      <c r="HQ55" s="86"/>
      <c r="HR55" s="86"/>
      <c r="HS55" s="86"/>
      <c r="HT55" s="86"/>
      <c r="HU55" s="87"/>
      <c r="HV55" s="85">
        <f>
データ!CX7</f>
        <v>
62.1</v>
      </c>
      <c r="HW55" s="86"/>
      <c r="HX55" s="86"/>
      <c r="HY55" s="86"/>
      <c r="HZ55" s="86"/>
      <c r="IA55" s="86"/>
      <c r="IB55" s="86"/>
      <c r="IC55" s="86"/>
      <c r="ID55" s="86"/>
      <c r="IE55" s="86"/>
      <c r="IF55" s="86"/>
      <c r="IG55" s="86"/>
      <c r="IH55" s="86"/>
      <c r="II55" s="86"/>
      <c r="IJ55" s="87"/>
      <c r="IK55" s="85">
        <f>
データ!CY7</f>
        <v>
59.3</v>
      </c>
      <c r="IL55" s="86"/>
      <c r="IM55" s="86"/>
      <c r="IN55" s="86"/>
      <c r="IO55" s="86"/>
      <c r="IP55" s="86"/>
      <c r="IQ55" s="86"/>
      <c r="IR55" s="86"/>
      <c r="IS55" s="86"/>
      <c r="IT55" s="86"/>
      <c r="IU55" s="86"/>
      <c r="IV55" s="86"/>
      <c r="IW55" s="86"/>
      <c r="IX55" s="86"/>
      <c r="IY55" s="87"/>
      <c r="IZ55" s="85">
        <f>
データ!CZ7</f>
        <v>
61.3</v>
      </c>
      <c r="JA55" s="86"/>
      <c r="JB55" s="86"/>
      <c r="JC55" s="86"/>
      <c r="JD55" s="86"/>
      <c r="JE55" s="86"/>
      <c r="JF55" s="86"/>
      <c r="JG55" s="86"/>
      <c r="JH55" s="86"/>
      <c r="JI55" s="86"/>
      <c r="JJ55" s="86"/>
      <c r="JK55" s="86"/>
      <c r="JL55" s="86"/>
      <c r="JM55" s="86"/>
      <c r="JN55" s="87"/>
      <c r="JO55" s="5"/>
      <c r="JP55" s="5"/>
      <c r="JQ55" s="5"/>
      <c r="JR55" s="5"/>
      <c r="JS55" s="5"/>
      <c r="JT55" s="5"/>
      <c r="JU55" s="5"/>
      <c r="JV55" s="5"/>
      <c r="JW55" s="102" t="s">
        <v>
56</v>
      </c>
      <c r="JX55" s="102"/>
      <c r="JY55" s="102"/>
      <c r="JZ55" s="102"/>
      <c r="KA55" s="102"/>
      <c r="KB55" s="102"/>
      <c r="KC55" s="102"/>
      <c r="KD55" s="102"/>
      <c r="KE55" s="102"/>
      <c r="KF55" s="85">
        <f>
データ!DG7</f>
        <v>
28.6</v>
      </c>
      <c r="KG55" s="86"/>
      <c r="KH55" s="86"/>
      <c r="KI55" s="86"/>
      <c r="KJ55" s="86"/>
      <c r="KK55" s="86"/>
      <c r="KL55" s="86"/>
      <c r="KM55" s="86"/>
      <c r="KN55" s="86"/>
      <c r="KO55" s="86"/>
      <c r="KP55" s="86"/>
      <c r="KQ55" s="86"/>
      <c r="KR55" s="86"/>
      <c r="KS55" s="86"/>
      <c r="KT55" s="87"/>
      <c r="KU55" s="85">
        <f>
データ!DH7</f>
        <v>
28.8</v>
      </c>
      <c r="KV55" s="86"/>
      <c r="KW55" s="86"/>
      <c r="KX55" s="86"/>
      <c r="KY55" s="86"/>
      <c r="KZ55" s="86"/>
      <c r="LA55" s="86"/>
      <c r="LB55" s="86"/>
      <c r="LC55" s="86"/>
      <c r="LD55" s="86"/>
      <c r="LE55" s="86"/>
      <c r="LF55" s="86"/>
      <c r="LG55" s="86"/>
      <c r="LH55" s="86"/>
      <c r="LI55" s="87"/>
      <c r="LJ55" s="85">
        <f>
データ!DI7</f>
        <v>
31.1</v>
      </c>
      <c r="LK55" s="86"/>
      <c r="LL55" s="86"/>
      <c r="LM55" s="86"/>
      <c r="LN55" s="86"/>
      <c r="LO55" s="86"/>
      <c r="LP55" s="86"/>
      <c r="LQ55" s="86"/>
      <c r="LR55" s="86"/>
      <c r="LS55" s="86"/>
      <c r="LT55" s="86"/>
      <c r="LU55" s="86"/>
      <c r="LV55" s="86"/>
      <c r="LW55" s="86"/>
      <c r="LX55" s="87"/>
      <c r="LY55" s="85">
        <f>
データ!DJ7</f>
        <v>
29.7</v>
      </c>
      <c r="LZ55" s="86"/>
      <c r="MA55" s="86"/>
      <c r="MB55" s="86"/>
      <c r="MC55" s="86"/>
      <c r="MD55" s="86"/>
      <c r="ME55" s="86"/>
      <c r="MF55" s="86"/>
      <c r="MG55" s="86"/>
      <c r="MH55" s="86"/>
      <c r="MI55" s="86"/>
      <c r="MJ55" s="86"/>
      <c r="MK55" s="86"/>
      <c r="ML55" s="86"/>
      <c r="MM55" s="87"/>
      <c r="MN55" s="85">
        <f>
データ!DK7</f>
        <v>
28.4</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
58</v>
      </c>
      <c r="H56" s="102"/>
      <c r="I56" s="102"/>
      <c r="J56" s="102"/>
      <c r="K56" s="102"/>
      <c r="L56" s="102"/>
      <c r="M56" s="102"/>
      <c r="N56" s="102"/>
      <c r="O56" s="102"/>
      <c r="P56" s="103">
        <f>
データ!CE7</f>
        <v>
32532</v>
      </c>
      <c r="Q56" s="104"/>
      <c r="R56" s="104"/>
      <c r="S56" s="104"/>
      <c r="T56" s="104"/>
      <c r="U56" s="104"/>
      <c r="V56" s="104"/>
      <c r="W56" s="104"/>
      <c r="X56" s="104"/>
      <c r="Y56" s="104"/>
      <c r="Z56" s="104"/>
      <c r="AA56" s="104"/>
      <c r="AB56" s="104"/>
      <c r="AC56" s="104"/>
      <c r="AD56" s="105"/>
      <c r="AE56" s="103">
        <f>
データ!CF7</f>
        <v>
33492</v>
      </c>
      <c r="AF56" s="104"/>
      <c r="AG56" s="104"/>
      <c r="AH56" s="104"/>
      <c r="AI56" s="104"/>
      <c r="AJ56" s="104"/>
      <c r="AK56" s="104"/>
      <c r="AL56" s="104"/>
      <c r="AM56" s="104"/>
      <c r="AN56" s="104"/>
      <c r="AO56" s="104"/>
      <c r="AP56" s="104"/>
      <c r="AQ56" s="104"/>
      <c r="AR56" s="104"/>
      <c r="AS56" s="105"/>
      <c r="AT56" s="103">
        <f>
データ!CG7</f>
        <v>
34136</v>
      </c>
      <c r="AU56" s="104"/>
      <c r="AV56" s="104"/>
      <c r="AW56" s="104"/>
      <c r="AX56" s="104"/>
      <c r="AY56" s="104"/>
      <c r="AZ56" s="104"/>
      <c r="BA56" s="104"/>
      <c r="BB56" s="104"/>
      <c r="BC56" s="104"/>
      <c r="BD56" s="104"/>
      <c r="BE56" s="104"/>
      <c r="BF56" s="104"/>
      <c r="BG56" s="104"/>
      <c r="BH56" s="105"/>
      <c r="BI56" s="103">
        <f>
データ!CH7</f>
        <v>
34924</v>
      </c>
      <c r="BJ56" s="104"/>
      <c r="BK56" s="104"/>
      <c r="BL56" s="104"/>
      <c r="BM56" s="104"/>
      <c r="BN56" s="104"/>
      <c r="BO56" s="104"/>
      <c r="BP56" s="104"/>
      <c r="BQ56" s="104"/>
      <c r="BR56" s="104"/>
      <c r="BS56" s="104"/>
      <c r="BT56" s="104"/>
      <c r="BU56" s="104"/>
      <c r="BV56" s="104"/>
      <c r="BW56" s="105"/>
      <c r="BX56" s="103">
        <f>
データ!CI7</f>
        <v>
35788</v>
      </c>
      <c r="BY56" s="104"/>
      <c r="BZ56" s="104"/>
      <c r="CA56" s="104"/>
      <c r="CB56" s="104"/>
      <c r="CC56" s="104"/>
      <c r="CD56" s="104"/>
      <c r="CE56" s="104"/>
      <c r="CF56" s="104"/>
      <c r="CG56" s="104"/>
      <c r="CH56" s="104"/>
      <c r="CI56" s="104"/>
      <c r="CJ56" s="104"/>
      <c r="CK56" s="104"/>
      <c r="CL56" s="105"/>
      <c r="CO56" s="5"/>
      <c r="CP56" s="5"/>
      <c r="CQ56" s="5"/>
      <c r="CR56" s="5"/>
      <c r="CS56" s="5"/>
      <c r="CT56" s="5"/>
      <c r="CU56" s="102" t="s">
        <v>
58</v>
      </c>
      <c r="CV56" s="102"/>
      <c r="CW56" s="102"/>
      <c r="CX56" s="102"/>
      <c r="CY56" s="102"/>
      <c r="CZ56" s="102"/>
      <c r="DA56" s="102"/>
      <c r="DB56" s="102"/>
      <c r="DC56" s="102"/>
      <c r="DD56" s="103">
        <f>
データ!CP7</f>
        <v>
10037</v>
      </c>
      <c r="DE56" s="104"/>
      <c r="DF56" s="104"/>
      <c r="DG56" s="104"/>
      <c r="DH56" s="104"/>
      <c r="DI56" s="104"/>
      <c r="DJ56" s="104"/>
      <c r="DK56" s="104"/>
      <c r="DL56" s="104"/>
      <c r="DM56" s="104"/>
      <c r="DN56" s="104"/>
      <c r="DO56" s="104"/>
      <c r="DP56" s="104"/>
      <c r="DQ56" s="104"/>
      <c r="DR56" s="105"/>
      <c r="DS56" s="103">
        <f>
データ!CQ7</f>
        <v>
9976</v>
      </c>
      <c r="DT56" s="104"/>
      <c r="DU56" s="104"/>
      <c r="DV56" s="104"/>
      <c r="DW56" s="104"/>
      <c r="DX56" s="104"/>
      <c r="DY56" s="104"/>
      <c r="DZ56" s="104"/>
      <c r="EA56" s="104"/>
      <c r="EB56" s="104"/>
      <c r="EC56" s="104"/>
      <c r="ED56" s="104"/>
      <c r="EE56" s="104"/>
      <c r="EF56" s="104"/>
      <c r="EG56" s="105"/>
      <c r="EH56" s="103">
        <f>
データ!CR7</f>
        <v>
10130</v>
      </c>
      <c r="EI56" s="104"/>
      <c r="EJ56" s="104"/>
      <c r="EK56" s="104"/>
      <c r="EL56" s="104"/>
      <c r="EM56" s="104"/>
      <c r="EN56" s="104"/>
      <c r="EO56" s="104"/>
      <c r="EP56" s="104"/>
      <c r="EQ56" s="104"/>
      <c r="ER56" s="104"/>
      <c r="ES56" s="104"/>
      <c r="ET56" s="104"/>
      <c r="EU56" s="104"/>
      <c r="EV56" s="105"/>
      <c r="EW56" s="103">
        <f>
データ!CS7</f>
        <v>
10244</v>
      </c>
      <c r="EX56" s="104"/>
      <c r="EY56" s="104"/>
      <c r="EZ56" s="104"/>
      <c r="FA56" s="104"/>
      <c r="FB56" s="104"/>
      <c r="FC56" s="104"/>
      <c r="FD56" s="104"/>
      <c r="FE56" s="104"/>
      <c r="FF56" s="104"/>
      <c r="FG56" s="104"/>
      <c r="FH56" s="104"/>
      <c r="FI56" s="104"/>
      <c r="FJ56" s="104"/>
      <c r="FK56" s="105"/>
      <c r="FL56" s="103">
        <f>
データ!CT7</f>
        <v>
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
58</v>
      </c>
      <c r="GJ56" s="102"/>
      <c r="GK56" s="102"/>
      <c r="GL56" s="102"/>
      <c r="GM56" s="102"/>
      <c r="GN56" s="102"/>
      <c r="GO56" s="102"/>
      <c r="GP56" s="102"/>
      <c r="GQ56" s="102"/>
      <c r="GR56" s="85">
        <f>
データ!DA7</f>
        <v>
62.5</v>
      </c>
      <c r="GS56" s="86"/>
      <c r="GT56" s="86"/>
      <c r="GU56" s="86"/>
      <c r="GV56" s="86"/>
      <c r="GW56" s="86"/>
      <c r="GX56" s="86"/>
      <c r="GY56" s="86"/>
      <c r="GZ56" s="86"/>
      <c r="HA56" s="86"/>
      <c r="HB56" s="86"/>
      <c r="HC56" s="86"/>
      <c r="HD56" s="86"/>
      <c r="HE56" s="86"/>
      <c r="HF56" s="87"/>
      <c r="HG56" s="85">
        <f>
データ!DB7</f>
        <v>
63.4</v>
      </c>
      <c r="HH56" s="86"/>
      <c r="HI56" s="86"/>
      <c r="HJ56" s="86"/>
      <c r="HK56" s="86"/>
      <c r="HL56" s="86"/>
      <c r="HM56" s="86"/>
      <c r="HN56" s="86"/>
      <c r="HO56" s="86"/>
      <c r="HP56" s="86"/>
      <c r="HQ56" s="86"/>
      <c r="HR56" s="86"/>
      <c r="HS56" s="86"/>
      <c r="HT56" s="86"/>
      <c r="HU56" s="87"/>
      <c r="HV56" s="85">
        <f>
データ!DC7</f>
        <v>
63.4</v>
      </c>
      <c r="HW56" s="86"/>
      <c r="HX56" s="86"/>
      <c r="HY56" s="86"/>
      <c r="HZ56" s="86"/>
      <c r="IA56" s="86"/>
      <c r="IB56" s="86"/>
      <c r="IC56" s="86"/>
      <c r="ID56" s="86"/>
      <c r="IE56" s="86"/>
      <c r="IF56" s="86"/>
      <c r="IG56" s="86"/>
      <c r="IH56" s="86"/>
      <c r="II56" s="86"/>
      <c r="IJ56" s="87"/>
      <c r="IK56" s="85">
        <f>
データ!DD7</f>
        <v>
63.7</v>
      </c>
      <c r="IL56" s="86"/>
      <c r="IM56" s="86"/>
      <c r="IN56" s="86"/>
      <c r="IO56" s="86"/>
      <c r="IP56" s="86"/>
      <c r="IQ56" s="86"/>
      <c r="IR56" s="86"/>
      <c r="IS56" s="86"/>
      <c r="IT56" s="86"/>
      <c r="IU56" s="86"/>
      <c r="IV56" s="86"/>
      <c r="IW56" s="86"/>
      <c r="IX56" s="86"/>
      <c r="IY56" s="87"/>
      <c r="IZ56" s="85">
        <f>
データ!DE7</f>
        <v>
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
58</v>
      </c>
      <c r="JX56" s="102"/>
      <c r="JY56" s="102"/>
      <c r="JZ56" s="102"/>
      <c r="KA56" s="102"/>
      <c r="KB56" s="102"/>
      <c r="KC56" s="102"/>
      <c r="KD56" s="102"/>
      <c r="KE56" s="102"/>
      <c r="KF56" s="85">
        <f>
データ!DL7</f>
        <v>
19</v>
      </c>
      <c r="KG56" s="86"/>
      <c r="KH56" s="86"/>
      <c r="KI56" s="86"/>
      <c r="KJ56" s="86"/>
      <c r="KK56" s="86"/>
      <c r="KL56" s="86"/>
      <c r="KM56" s="86"/>
      <c r="KN56" s="86"/>
      <c r="KO56" s="86"/>
      <c r="KP56" s="86"/>
      <c r="KQ56" s="86"/>
      <c r="KR56" s="86"/>
      <c r="KS56" s="86"/>
      <c r="KT56" s="87"/>
      <c r="KU56" s="85">
        <f>
データ!DM7</f>
        <v>
18.7</v>
      </c>
      <c r="KV56" s="86"/>
      <c r="KW56" s="86"/>
      <c r="KX56" s="86"/>
      <c r="KY56" s="86"/>
      <c r="KZ56" s="86"/>
      <c r="LA56" s="86"/>
      <c r="LB56" s="86"/>
      <c r="LC56" s="86"/>
      <c r="LD56" s="86"/>
      <c r="LE56" s="86"/>
      <c r="LF56" s="86"/>
      <c r="LG56" s="86"/>
      <c r="LH56" s="86"/>
      <c r="LI56" s="87"/>
      <c r="LJ56" s="85">
        <f>
データ!DN7</f>
        <v>
18.3</v>
      </c>
      <c r="LK56" s="86"/>
      <c r="LL56" s="86"/>
      <c r="LM56" s="86"/>
      <c r="LN56" s="86"/>
      <c r="LO56" s="86"/>
      <c r="LP56" s="86"/>
      <c r="LQ56" s="86"/>
      <c r="LR56" s="86"/>
      <c r="LS56" s="86"/>
      <c r="LT56" s="86"/>
      <c r="LU56" s="86"/>
      <c r="LV56" s="86"/>
      <c r="LW56" s="86"/>
      <c r="LX56" s="87"/>
      <c r="LY56" s="85">
        <f>
データ!DO7</f>
        <v>
17.7</v>
      </c>
      <c r="LZ56" s="86"/>
      <c r="MA56" s="86"/>
      <c r="MB56" s="86"/>
      <c r="MC56" s="86"/>
      <c r="MD56" s="86"/>
      <c r="ME56" s="86"/>
      <c r="MF56" s="86"/>
      <c r="MG56" s="86"/>
      <c r="MH56" s="86"/>
      <c r="MI56" s="86"/>
      <c r="MJ56" s="86"/>
      <c r="MK56" s="86"/>
      <c r="ML56" s="86"/>
      <c r="MM56" s="87"/>
      <c r="MN56" s="85">
        <f>
データ!DP7</f>
        <v>
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
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
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
181</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
データ!$B$11</f>
        <v>
H27</v>
      </c>
      <c r="V78" s="84"/>
      <c r="W78" s="84"/>
      <c r="X78" s="84"/>
      <c r="Y78" s="84"/>
      <c r="Z78" s="84"/>
      <c r="AA78" s="84"/>
      <c r="AB78" s="84"/>
      <c r="AC78" s="84"/>
      <c r="AD78" s="84"/>
      <c r="AE78" s="84"/>
      <c r="AF78" s="84"/>
      <c r="AG78" s="84"/>
      <c r="AH78" s="84"/>
      <c r="AI78" s="84"/>
      <c r="AJ78" s="84"/>
      <c r="AK78" s="84"/>
      <c r="AL78" s="84"/>
      <c r="AM78" s="84"/>
      <c r="AN78" s="84" t="str">
        <f>
データ!$C$11</f>
        <v>
H28</v>
      </c>
      <c r="AO78" s="84"/>
      <c r="AP78" s="84"/>
      <c r="AQ78" s="84"/>
      <c r="AR78" s="84"/>
      <c r="AS78" s="84"/>
      <c r="AT78" s="84"/>
      <c r="AU78" s="84"/>
      <c r="AV78" s="84"/>
      <c r="AW78" s="84"/>
      <c r="AX78" s="84"/>
      <c r="AY78" s="84"/>
      <c r="AZ78" s="84"/>
      <c r="BA78" s="84"/>
      <c r="BB78" s="84"/>
      <c r="BC78" s="84"/>
      <c r="BD78" s="84"/>
      <c r="BE78" s="84"/>
      <c r="BF78" s="84"/>
      <c r="BG78" s="84" t="str">
        <f>
データ!$D$11</f>
        <v>
H29</v>
      </c>
      <c r="BH78" s="84"/>
      <c r="BI78" s="84"/>
      <c r="BJ78" s="84"/>
      <c r="BK78" s="84"/>
      <c r="BL78" s="84"/>
      <c r="BM78" s="84"/>
      <c r="BN78" s="84"/>
      <c r="BO78" s="84"/>
      <c r="BP78" s="84"/>
      <c r="BQ78" s="84"/>
      <c r="BR78" s="84"/>
      <c r="BS78" s="84"/>
      <c r="BT78" s="84"/>
      <c r="BU78" s="84"/>
      <c r="BV78" s="84"/>
      <c r="BW78" s="84"/>
      <c r="BX78" s="84"/>
      <c r="BY78" s="84"/>
      <c r="BZ78" s="84" t="str">
        <f>
データ!$E$11</f>
        <v>
H30</v>
      </c>
      <c r="CA78" s="84"/>
      <c r="CB78" s="84"/>
      <c r="CC78" s="84"/>
      <c r="CD78" s="84"/>
      <c r="CE78" s="84"/>
      <c r="CF78" s="84"/>
      <c r="CG78" s="84"/>
      <c r="CH78" s="84"/>
      <c r="CI78" s="84"/>
      <c r="CJ78" s="84"/>
      <c r="CK78" s="84"/>
      <c r="CL78" s="84"/>
      <c r="CM78" s="84"/>
      <c r="CN78" s="84"/>
      <c r="CO78" s="84"/>
      <c r="CP78" s="84"/>
      <c r="CQ78" s="84"/>
      <c r="CR78" s="84"/>
      <c r="CS78" s="84" t="str">
        <f>
データ!$F$11</f>
        <v>
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
データ!$B$11</f>
        <v>
H27</v>
      </c>
      <c r="EP78" s="84"/>
      <c r="EQ78" s="84"/>
      <c r="ER78" s="84"/>
      <c r="ES78" s="84"/>
      <c r="ET78" s="84"/>
      <c r="EU78" s="84"/>
      <c r="EV78" s="84"/>
      <c r="EW78" s="84"/>
      <c r="EX78" s="84"/>
      <c r="EY78" s="84"/>
      <c r="EZ78" s="84"/>
      <c r="FA78" s="84"/>
      <c r="FB78" s="84"/>
      <c r="FC78" s="84"/>
      <c r="FD78" s="84"/>
      <c r="FE78" s="84"/>
      <c r="FF78" s="84"/>
      <c r="FG78" s="84"/>
      <c r="FH78" s="84" t="str">
        <f>
データ!$C$11</f>
        <v>
H28</v>
      </c>
      <c r="FI78" s="84"/>
      <c r="FJ78" s="84"/>
      <c r="FK78" s="84"/>
      <c r="FL78" s="84"/>
      <c r="FM78" s="84"/>
      <c r="FN78" s="84"/>
      <c r="FO78" s="84"/>
      <c r="FP78" s="84"/>
      <c r="FQ78" s="84"/>
      <c r="FR78" s="84"/>
      <c r="FS78" s="84"/>
      <c r="FT78" s="84"/>
      <c r="FU78" s="84"/>
      <c r="FV78" s="84"/>
      <c r="FW78" s="84"/>
      <c r="FX78" s="84"/>
      <c r="FY78" s="84"/>
      <c r="FZ78" s="84"/>
      <c r="GA78" s="84" t="str">
        <f>
データ!$D$11</f>
        <v>
H29</v>
      </c>
      <c r="GB78" s="84"/>
      <c r="GC78" s="84"/>
      <c r="GD78" s="84"/>
      <c r="GE78" s="84"/>
      <c r="GF78" s="84"/>
      <c r="GG78" s="84"/>
      <c r="GH78" s="84"/>
      <c r="GI78" s="84"/>
      <c r="GJ78" s="84"/>
      <c r="GK78" s="84"/>
      <c r="GL78" s="84"/>
      <c r="GM78" s="84"/>
      <c r="GN78" s="84"/>
      <c r="GO78" s="84"/>
      <c r="GP78" s="84"/>
      <c r="GQ78" s="84"/>
      <c r="GR78" s="84"/>
      <c r="GS78" s="84"/>
      <c r="GT78" s="84" t="str">
        <f>
データ!$E$11</f>
        <v>
H30</v>
      </c>
      <c r="GU78" s="84"/>
      <c r="GV78" s="84"/>
      <c r="GW78" s="84"/>
      <c r="GX78" s="84"/>
      <c r="GY78" s="84"/>
      <c r="GZ78" s="84"/>
      <c r="HA78" s="84"/>
      <c r="HB78" s="84"/>
      <c r="HC78" s="84"/>
      <c r="HD78" s="84"/>
      <c r="HE78" s="84"/>
      <c r="HF78" s="84"/>
      <c r="HG78" s="84"/>
      <c r="HH78" s="84"/>
      <c r="HI78" s="84"/>
      <c r="HJ78" s="84"/>
      <c r="HK78" s="84"/>
      <c r="HL78" s="84"/>
      <c r="HM78" s="84" t="str">
        <f>
データ!$F$11</f>
        <v>
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
データ!$B$11</f>
        <v>
H27</v>
      </c>
      <c r="JK78" s="84"/>
      <c r="JL78" s="84"/>
      <c r="JM78" s="84"/>
      <c r="JN78" s="84"/>
      <c r="JO78" s="84"/>
      <c r="JP78" s="84"/>
      <c r="JQ78" s="84"/>
      <c r="JR78" s="84"/>
      <c r="JS78" s="84"/>
      <c r="JT78" s="84"/>
      <c r="JU78" s="84"/>
      <c r="JV78" s="84"/>
      <c r="JW78" s="84"/>
      <c r="JX78" s="84"/>
      <c r="JY78" s="84"/>
      <c r="JZ78" s="84"/>
      <c r="KA78" s="84"/>
      <c r="KB78" s="84"/>
      <c r="KC78" s="84" t="str">
        <f>
データ!$C$11</f>
        <v>
H28</v>
      </c>
      <c r="KD78" s="84"/>
      <c r="KE78" s="84"/>
      <c r="KF78" s="84"/>
      <c r="KG78" s="84"/>
      <c r="KH78" s="84"/>
      <c r="KI78" s="84"/>
      <c r="KJ78" s="84"/>
      <c r="KK78" s="84"/>
      <c r="KL78" s="84"/>
      <c r="KM78" s="84"/>
      <c r="KN78" s="84"/>
      <c r="KO78" s="84"/>
      <c r="KP78" s="84"/>
      <c r="KQ78" s="84"/>
      <c r="KR78" s="84"/>
      <c r="KS78" s="84"/>
      <c r="KT78" s="84"/>
      <c r="KU78" s="84"/>
      <c r="KV78" s="84" t="str">
        <f>
データ!$D$11</f>
        <v>
H29</v>
      </c>
      <c r="KW78" s="84"/>
      <c r="KX78" s="84"/>
      <c r="KY78" s="84"/>
      <c r="KZ78" s="84"/>
      <c r="LA78" s="84"/>
      <c r="LB78" s="84"/>
      <c r="LC78" s="84"/>
      <c r="LD78" s="84"/>
      <c r="LE78" s="84"/>
      <c r="LF78" s="84"/>
      <c r="LG78" s="84"/>
      <c r="LH78" s="84"/>
      <c r="LI78" s="84"/>
      <c r="LJ78" s="84"/>
      <c r="LK78" s="84"/>
      <c r="LL78" s="84"/>
      <c r="LM78" s="84"/>
      <c r="LN78" s="84"/>
      <c r="LO78" s="84" t="str">
        <f>
データ!$E$11</f>
        <v>
H30</v>
      </c>
      <c r="LP78" s="84"/>
      <c r="LQ78" s="84"/>
      <c r="LR78" s="84"/>
      <c r="LS78" s="84"/>
      <c r="LT78" s="84"/>
      <c r="LU78" s="84"/>
      <c r="LV78" s="84"/>
      <c r="LW78" s="84"/>
      <c r="LX78" s="84"/>
      <c r="LY78" s="84"/>
      <c r="LZ78" s="84"/>
      <c r="MA78" s="84"/>
      <c r="MB78" s="84"/>
      <c r="MC78" s="84"/>
      <c r="MD78" s="84"/>
      <c r="ME78" s="84"/>
      <c r="MF78" s="84"/>
      <c r="MG78" s="84"/>
      <c r="MH78" s="84" t="str">
        <f>
データ!$F$11</f>
        <v>
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
56</v>
      </c>
      <c r="K79" s="82"/>
      <c r="L79" s="82"/>
      <c r="M79" s="82"/>
      <c r="N79" s="82"/>
      <c r="O79" s="82"/>
      <c r="P79" s="82"/>
      <c r="Q79" s="82"/>
      <c r="R79" s="82"/>
      <c r="S79" s="82"/>
      <c r="T79" s="83"/>
      <c r="U79" s="80">
        <f>
データ!DR7</f>
        <v>
64.5</v>
      </c>
      <c r="V79" s="80"/>
      <c r="W79" s="80"/>
      <c r="X79" s="80"/>
      <c r="Y79" s="80"/>
      <c r="Z79" s="80"/>
      <c r="AA79" s="80"/>
      <c r="AB79" s="80"/>
      <c r="AC79" s="80"/>
      <c r="AD79" s="80"/>
      <c r="AE79" s="80"/>
      <c r="AF79" s="80"/>
      <c r="AG79" s="80"/>
      <c r="AH79" s="80"/>
      <c r="AI79" s="80"/>
      <c r="AJ79" s="80"/>
      <c r="AK79" s="80"/>
      <c r="AL79" s="80"/>
      <c r="AM79" s="80"/>
      <c r="AN79" s="80">
        <f>
データ!DS7</f>
        <v>
63.3</v>
      </c>
      <c r="AO79" s="80"/>
      <c r="AP79" s="80"/>
      <c r="AQ79" s="80"/>
      <c r="AR79" s="80"/>
      <c r="AS79" s="80"/>
      <c r="AT79" s="80"/>
      <c r="AU79" s="80"/>
      <c r="AV79" s="80"/>
      <c r="AW79" s="80"/>
      <c r="AX79" s="80"/>
      <c r="AY79" s="80"/>
      <c r="AZ79" s="80"/>
      <c r="BA79" s="80"/>
      <c r="BB79" s="80"/>
      <c r="BC79" s="80"/>
      <c r="BD79" s="80"/>
      <c r="BE79" s="80"/>
      <c r="BF79" s="80"/>
      <c r="BG79" s="80">
        <f>
データ!DT7</f>
        <v>
60.1</v>
      </c>
      <c r="BH79" s="80"/>
      <c r="BI79" s="80"/>
      <c r="BJ79" s="80"/>
      <c r="BK79" s="80"/>
      <c r="BL79" s="80"/>
      <c r="BM79" s="80"/>
      <c r="BN79" s="80"/>
      <c r="BO79" s="80"/>
      <c r="BP79" s="80"/>
      <c r="BQ79" s="80"/>
      <c r="BR79" s="80"/>
      <c r="BS79" s="80"/>
      <c r="BT79" s="80"/>
      <c r="BU79" s="80"/>
      <c r="BV79" s="80"/>
      <c r="BW79" s="80"/>
      <c r="BX79" s="80"/>
      <c r="BY79" s="80"/>
      <c r="BZ79" s="80">
        <f>
データ!DU7</f>
        <v>
61.4</v>
      </c>
      <c r="CA79" s="80"/>
      <c r="CB79" s="80"/>
      <c r="CC79" s="80"/>
      <c r="CD79" s="80"/>
      <c r="CE79" s="80"/>
      <c r="CF79" s="80"/>
      <c r="CG79" s="80"/>
      <c r="CH79" s="80"/>
      <c r="CI79" s="80"/>
      <c r="CJ79" s="80"/>
      <c r="CK79" s="80"/>
      <c r="CL79" s="80"/>
      <c r="CM79" s="80"/>
      <c r="CN79" s="80"/>
      <c r="CO79" s="80"/>
      <c r="CP79" s="80"/>
      <c r="CQ79" s="80"/>
      <c r="CR79" s="80"/>
      <c r="CS79" s="80">
        <f>
データ!DV7</f>
        <v>
62.5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
56</v>
      </c>
      <c r="EE79" s="82"/>
      <c r="EF79" s="82"/>
      <c r="EG79" s="82"/>
      <c r="EH79" s="82"/>
      <c r="EI79" s="82"/>
      <c r="EJ79" s="82"/>
      <c r="EK79" s="82"/>
      <c r="EL79" s="82"/>
      <c r="EM79" s="82"/>
      <c r="EN79" s="83"/>
      <c r="EO79" s="80">
        <f>
データ!EC7</f>
        <v>
76.400000000000006</v>
      </c>
      <c r="EP79" s="80"/>
      <c r="EQ79" s="80"/>
      <c r="ER79" s="80"/>
      <c r="ES79" s="80"/>
      <c r="ET79" s="80"/>
      <c r="EU79" s="80"/>
      <c r="EV79" s="80"/>
      <c r="EW79" s="80"/>
      <c r="EX79" s="80"/>
      <c r="EY79" s="80"/>
      <c r="EZ79" s="80"/>
      <c r="FA79" s="80"/>
      <c r="FB79" s="80"/>
      <c r="FC79" s="80"/>
      <c r="FD79" s="80"/>
      <c r="FE79" s="80"/>
      <c r="FF79" s="80"/>
      <c r="FG79" s="80"/>
      <c r="FH79" s="80">
        <f>
データ!ED7</f>
        <v>
70.2</v>
      </c>
      <c r="FI79" s="80"/>
      <c r="FJ79" s="80"/>
      <c r="FK79" s="80"/>
      <c r="FL79" s="80"/>
      <c r="FM79" s="80"/>
      <c r="FN79" s="80"/>
      <c r="FO79" s="80"/>
      <c r="FP79" s="80"/>
      <c r="FQ79" s="80"/>
      <c r="FR79" s="80"/>
      <c r="FS79" s="80"/>
      <c r="FT79" s="80"/>
      <c r="FU79" s="80"/>
      <c r="FV79" s="80"/>
      <c r="FW79" s="80"/>
      <c r="FX79" s="80"/>
      <c r="FY79" s="80"/>
      <c r="FZ79" s="80"/>
      <c r="GA79" s="80">
        <f>
データ!EE7</f>
        <v>
57.7</v>
      </c>
      <c r="GB79" s="80"/>
      <c r="GC79" s="80"/>
      <c r="GD79" s="80"/>
      <c r="GE79" s="80"/>
      <c r="GF79" s="80"/>
      <c r="GG79" s="80"/>
      <c r="GH79" s="80"/>
      <c r="GI79" s="80"/>
      <c r="GJ79" s="80"/>
      <c r="GK79" s="80"/>
      <c r="GL79" s="80"/>
      <c r="GM79" s="80"/>
      <c r="GN79" s="80"/>
      <c r="GO79" s="80"/>
      <c r="GP79" s="80"/>
      <c r="GQ79" s="80"/>
      <c r="GR79" s="80"/>
      <c r="GS79" s="80"/>
      <c r="GT79" s="80">
        <f>
データ!EF7</f>
        <v>
59.8</v>
      </c>
      <c r="GU79" s="80"/>
      <c r="GV79" s="80"/>
      <c r="GW79" s="80"/>
      <c r="GX79" s="80"/>
      <c r="GY79" s="80"/>
      <c r="GZ79" s="80"/>
      <c r="HA79" s="80"/>
      <c r="HB79" s="80"/>
      <c r="HC79" s="80"/>
      <c r="HD79" s="80"/>
      <c r="HE79" s="80"/>
      <c r="HF79" s="80"/>
      <c r="HG79" s="80"/>
      <c r="HH79" s="80"/>
      <c r="HI79" s="80"/>
      <c r="HJ79" s="80"/>
      <c r="HK79" s="80"/>
      <c r="HL79" s="80"/>
      <c r="HM79" s="80">
        <f>
データ!EG7</f>
        <v>
60.4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
56</v>
      </c>
      <c r="IZ79" s="82"/>
      <c r="JA79" s="82"/>
      <c r="JB79" s="82"/>
      <c r="JC79" s="82"/>
      <c r="JD79" s="82"/>
      <c r="JE79" s="82"/>
      <c r="JF79" s="82"/>
      <c r="JG79" s="82"/>
      <c r="JH79" s="82"/>
      <c r="JI79" s="83"/>
      <c r="JJ79" s="79">
        <f>
データ!EN7</f>
        <v>
99007765</v>
      </c>
      <c r="JK79" s="79"/>
      <c r="JL79" s="79"/>
      <c r="JM79" s="79"/>
      <c r="JN79" s="79"/>
      <c r="JO79" s="79"/>
      <c r="JP79" s="79"/>
      <c r="JQ79" s="79"/>
      <c r="JR79" s="79"/>
      <c r="JS79" s="79"/>
      <c r="JT79" s="79"/>
      <c r="JU79" s="79"/>
      <c r="JV79" s="79"/>
      <c r="JW79" s="79"/>
      <c r="JX79" s="79"/>
      <c r="JY79" s="79"/>
      <c r="JZ79" s="79"/>
      <c r="KA79" s="79"/>
      <c r="KB79" s="79"/>
      <c r="KC79" s="79">
        <f>
データ!EO7</f>
        <v>
100967652</v>
      </c>
      <c r="KD79" s="79"/>
      <c r="KE79" s="79"/>
      <c r="KF79" s="79"/>
      <c r="KG79" s="79"/>
      <c r="KH79" s="79"/>
      <c r="KI79" s="79"/>
      <c r="KJ79" s="79"/>
      <c r="KK79" s="79"/>
      <c r="KL79" s="79"/>
      <c r="KM79" s="79"/>
      <c r="KN79" s="79"/>
      <c r="KO79" s="79"/>
      <c r="KP79" s="79"/>
      <c r="KQ79" s="79"/>
      <c r="KR79" s="79"/>
      <c r="KS79" s="79"/>
      <c r="KT79" s="79"/>
      <c r="KU79" s="79"/>
      <c r="KV79" s="79">
        <f>
データ!EP7</f>
        <v>
106021322</v>
      </c>
      <c r="KW79" s="79"/>
      <c r="KX79" s="79"/>
      <c r="KY79" s="79"/>
      <c r="KZ79" s="79"/>
      <c r="LA79" s="79"/>
      <c r="LB79" s="79"/>
      <c r="LC79" s="79"/>
      <c r="LD79" s="79"/>
      <c r="LE79" s="79"/>
      <c r="LF79" s="79"/>
      <c r="LG79" s="79"/>
      <c r="LH79" s="79"/>
      <c r="LI79" s="79"/>
      <c r="LJ79" s="79"/>
      <c r="LK79" s="79"/>
      <c r="LL79" s="79"/>
      <c r="LM79" s="79"/>
      <c r="LN79" s="79"/>
      <c r="LO79" s="79">
        <f>
データ!EQ7</f>
        <v>
104647087</v>
      </c>
      <c r="LP79" s="79"/>
      <c r="LQ79" s="79"/>
      <c r="LR79" s="79"/>
      <c r="LS79" s="79"/>
      <c r="LT79" s="79"/>
      <c r="LU79" s="79"/>
      <c r="LV79" s="79"/>
      <c r="LW79" s="79"/>
      <c r="LX79" s="79"/>
      <c r="LY79" s="79"/>
      <c r="LZ79" s="79"/>
      <c r="MA79" s="79"/>
      <c r="MB79" s="79"/>
      <c r="MC79" s="79"/>
      <c r="MD79" s="79"/>
      <c r="ME79" s="79"/>
      <c r="MF79" s="79"/>
      <c r="MG79" s="79"/>
      <c r="MH79" s="79">
        <f>
データ!ER7</f>
        <v>
105365417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
58</v>
      </c>
      <c r="K80" s="82"/>
      <c r="L80" s="82"/>
      <c r="M80" s="82"/>
      <c r="N80" s="82"/>
      <c r="O80" s="82"/>
      <c r="P80" s="82"/>
      <c r="Q80" s="82"/>
      <c r="R80" s="82"/>
      <c r="S80" s="82"/>
      <c r="T80" s="83"/>
      <c r="U80" s="80">
        <f>
データ!DW7</f>
        <v>
52.4</v>
      </c>
      <c r="V80" s="80"/>
      <c r="W80" s="80"/>
      <c r="X80" s="80"/>
      <c r="Y80" s="80"/>
      <c r="Z80" s="80"/>
      <c r="AA80" s="80"/>
      <c r="AB80" s="80"/>
      <c r="AC80" s="80"/>
      <c r="AD80" s="80"/>
      <c r="AE80" s="80"/>
      <c r="AF80" s="80"/>
      <c r="AG80" s="80"/>
      <c r="AH80" s="80"/>
      <c r="AI80" s="80"/>
      <c r="AJ80" s="80"/>
      <c r="AK80" s="80"/>
      <c r="AL80" s="80"/>
      <c r="AM80" s="80"/>
      <c r="AN80" s="80">
        <f>
データ!DX7</f>
        <v>
52.5</v>
      </c>
      <c r="AO80" s="80"/>
      <c r="AP80" s="80"/>
      <c r="AQ80" s="80"/>
      <c r="AR80" s="80"/>
      <c r="AS80" s="80"/>
      <c r="AT80" s="80"/>
      <c r="AU80" s="80"/>
      <c r="AV80" s="80"/>
      <c r="AW80" s="80"/>
      <c r="AX80" s="80"/>
      <c r="AY80" s="80"/>
      <c r="AZ80" s="80"/>
      <c r="BA80" s="80"/>
      <c r="BB80" s="80"/>
      <c r="BC80" s="80"/>
      <c r="BD80" s="80"/>
      <c r="BE80" s="80"/>
      <c r="BF80" s="80"/>
      <c r="BG80" s="80">
        <f>
データ!DY7</f>
        <v>
53.5</v>
      </c>
      <c r="BH80" s="80"/>
      <c r="BI80" s="80"/>
      <c r="BJ80" s="80"/>
      <c r="BK80" s="80"/>
      <c r="BL80" s="80"/>
      <c r="BM80" s="80"/>
      <c r="BN80" s="80"/>
      <c r="BO80" s="80"/>
      <c r="BP80" s="80"/>
      <c r="BQ80" s="80"/>
      <c r="BR80" s="80"/>
      <c r="BS80" s="80"/>
      <c r="BT80" s="80"/>
      <c r="BU80" s="80"/>
      <c r="BV80" s="80"/>
      <c r="BW80" s="80"/>
      <c r="BX80" s="80"/>
      <c r="BY80" s="80"/>
      <c r="BZ80" s="80">
        <f>
データ!DZ7</f>
        <v>
54.1</v>
      </c>
      <c r="CA80" s="80"/>
      <c r="CB80" s="80"/>
      <c r="CC80" s="80"/>
      <c r="CD80" s="80"/>
      <c r="CE80" s="80"/>
      <c r="CF80" s="80"/>
      <c r="CG80" s="80"/>
      <c r="CH80" s="80"/>
      <c r="CI80" s="80"/>
      <c r="CJ80" s="80"/>
      <c r="CK80" s="80"/>
      <c r="CL80" s="80"/>
      <c r="CM80" s="80"/>
      <c r="CN80" s="80"/>
      <c r="CO80" s="80"/>
      <c r="CP80" s="80"/>
      <c r="CQ80" s="80"/>
      <c r="CR80" s="80"/>
      <c r="CS80" s="80">
        <f>
データ!EA7</f>
        <v>
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
58</v>
      </c>
      <c r="EE80" s="82"/>
      <c r="EF80" s="82"/>
      <c r="EG80" s="82"/>
      <c r="EH80" s="82"/>
      <c r="EI80" s="82"/>
      <c r="EJ80" s="82"/>
      <c r="EK80" s="82"/>
      <c r="EL80" s="82"/>
      <c r="EM80" s="82"/>
      <c r="EN80" s="83"/>
      <c r="EO80" s="80">
        <f>
データ!EH7</f>
        <v>
69.2</v>
      </c>
      <c r="EP80" s="80"/>
      <c r="EQ80" s="80"/>
      <c r="ER80" s="80"/>
      <c r="ES80" s="80"/>
      <c r="ET80" s="80"/>
      <c r="EU80" s="80"/>
      <c r="EV80" s="80"/>
      <c r="EW80" s="80"/>
      <c r="EX80" s="80"/>
      <c r="EY80" s="80"/>
      <c r="EZ80" s="80"/>
      <c r="FA80" s="80"/>
      <c r="FB80" s="80"/>
      <c r="FC80" s="80"/>
      <c r="FD80" s="80"/>
      <c r="FE80" s="80"/>
      <c r="FF80" s="80"/>
      <c r="FG80" s="80"/>
      <c r="FH80" s="80">
        <f>
データ!EI7</f>
        <v>
69.7</v>
      </c>
      <c r="FI80" s="80"/>
      <c r="FJ80" s="80"/>
      <c r="FK80" s="80"/>
      <c r="FL80" s="80"/>
      <c r="FM80" s="80"/>
      <c r="FN80" s="80"/>
      <c r="FO80" s="80"/>
      <c r="FP80" s="80"/>
      <c r="FQ80" s="80"/>
      <c r="FR80" s="80"/>
      <c r="FS80" s="80"/>
      <c r="FT80" s="80"/>
      <c r="FU80" s="80"/>
      <c r="FV80" s="80"/>
      <c r="FW80" s="80"/>
      <c r="FX80" s="80"/>
      <c r="FY80" s="80"/>
      <c r="FZ80" s="80"/>
      <c r="GA80" s="80">
        <f>
データ!EJ7</f>
        <v>
71.3</v>
      </c>
      <c r="GB80" s="80"/>
      <c r="GC80" s="80"/>
      <c r="GD80" s="80"/>
      <c r="GE80" s="80"/>
      <c r="GF80" s="80"/>
      <c r="GG80" s="80"/>
      <c r="GH80" s="80"/>
      <c r="GI80" s="80"/>
      <c r="GJ80" s="80"/>
      <c r="GK80" s="80"/>
      <c r="GL80" s="80"/>
      <c r="GM80" s="80"/>
      <c r="GN80" s="80"/>
      <c r="GO80" s="80"/>
      <c r="GP80" s="80"/>
      <c r="GQ80" s="80"/>
      <c r="GR80" s="80"/>
      <c r="GS80" s="80"/>
      <c r="GT80" s="80">
        <f>
データ!EK7</f>
        <v>
71.400000000000006</v>
      </c>
      <c r="GU80" s="80"/>
      <c r="GV80" s="80"/>
      <c r="GW80" s="80"/>
      <c r="GX80" s="80"/>
      <c r="GY80" s="80"/>
      <c r="GZ80" s="80"/>
      <c r="HA80" s="80"/>
      <c r="HB80" s="80"/>
      <c r="HC80" s="80"/>
      <c r="HD80" s="80"/>
      <c r="HE80" s="80"/>
      <c r="HF80" s="80"/>
      <c r="HG80" s="80"/>
      <c r="HH80" s="80"/>
      <c r="HI80" s="80"/>
      <c r="HJ80" s="80"/>
      <c r="HK80" s="80"/>
      <c r="HL80" s="80"/>
      <c r="HM80" s="80">
        <f>
データ!EL7</f>
        <v>
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
58</v>
      </c>
      <c r="IZ80" s="82"/>
      <c r="JA80" s="82"/>
      <c r="JB80" s="82"/>
      <c r="JC80" s="82"/>
      <c r="JD80" s="82"/>
      <c r="JE80" s="82"/>
      <c r="JF80" s="82"/>
      <c r="JG80" s="82"/>
      <c r="JH80" s="82"/>
      <c r="JI80" s="83"/>
      <c r="JJ80" s="79">
        <f>
データ!ES7</f>
        <v>
35730958</v>
      </c>
      <c r="JK80" s="79"/>
      <c r="JL80" s="79"/>
      <c r="JM80" s="79"/>
      <c r="JN80" s="79"/>
      <c r="JO80" s="79"/>
      <c r="JP80" s="79"/>
      <c r="JQ80" s="79"/>
      <c r="JR80" s="79"/>
      <c r="JS80" s="79"/>
      <c r="JT80" s="79"/>
      <c r="JU80" s="79"/>
      <c r="JV80" s="79"/>
      <c r="JW80" s="79"/>
      <c r="JX80" s="79"/>
      <c r="JY80" s="79"/>
      <c r="JZ80" s="79"/>
      <c r="KA80" s="79"/>
      <c r="KB80" s="79"/>
      <c r="KC80" s="79">
        <f>
データ!ET7</f>
        <v>
37752628</v>
      </c>
      <c r="KD80" s="79"/>
      <c r="KE80" s="79"/>
      <c r="KF80" s="79"/>
      <c r="KG80" s="79"/>
      <c r="KH80" s="79"/>
      <c r="KI80" s="79"/>
      <c r="KJ80" s="79"/>
      <c r="KK80" s="79"/>
      <c r="KL80" s="79"/>
      <c r="KM80" s="79"/>
      <c r="KN80" s="79"/>
      <c r="KO80" s="79"/>
      <c r="KP80" s="79"/>
      <c r="KQ80" s="79"/>
      <c r="KR80" s="79"/>
      <c r="KS80" s="79"/>
      <c r="KT80" s="79"/>
      <c r="KU80" s="79"/>
      <c r="KV80" s="79">
        <f>
データ!EU7</f>
        <v>
39094598</v>
      </c>
      <c r="KW80" s="79"/>
      <c r="KX80" s="79"/>
      <c r="KY80" s="79"/>
      <c r="KZ80" s="79"/>
      <c r="LA80" s="79"/>
      <c r="LB80" s="79"/>
      <c r="LC80" s="79"/>
      <c r="LD80" s="79"/>
      <c r="LE80" s="79"/>
      <c r="LF80" s="79"/>
      <c r="LG80" s="79"/>
      <c r="LH80" s="79"/>
      <c r="LI80" s="79"/>
      <c r="LJ80" s="79"/>
      <c r="LK80" s="79"/>
      <c r="LL80" s="79"/>
      <c r="LM80" s="79"/>
      <c r="LN80" s="79"/>
      <c r="LO80" s="79">
        <f>
データ!EV7</f>
        <v>
40683727</v>
      </c>
      <c r="LP80" s="79"/>
      <c r="LQ80" s="79"/>
      <c r="LR80" s="79"/>
      <c r="LS80" s="79"/>
      <c r="LT80" s="79"/>
      <c r="LU80" s="79"/>
      <c r="LV80" s="79"/>
      <c r="LW80" s="79"/>
      <c r="LX80" s="79"/>
      <c r="LY80" s="79"/>
      <c r="LZ80" s="79"/>
      <c r="MA80" s="79"/>
      <c r="MB80" s="79"/>
      <c r="MC80" s="79"/>
      <c r="MD80" s="79"/>
      <c r="ME80" s="79"/>
      <c r="MF80" s="79"/>
      <c r="MG80" s="79"/>
      <c r="MH80" s="79">
        <f>
データ!EW7</f>
        <v>
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
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
84</v>
      </c>
      <c r="C89" s="45" t="s">
        <v>
85</v>
      </c>
      <c r="D89" s="45" t="s">
        <v>
86</v>
      </c>
      <c r="E89" s="45" t="s">
        <v>
87</v>
      </c>
      <c r="F89" s="45" t="s">
        <v>
88</v>
      </c>
      <c r="G89" s="45" t="s">
        <v>
89</v>
      </c>
      <c r="H89" s="45" t="s">
        <v>
90</v>
      </c>
      <c r="I89" s="45" t="s">
        <v>
91</v>
      </c>
      <c r="J89" s="45" t="s">
        <v>
84</v>
      </c>
      <c r="K89" s="45" t="s">
        <v>
85</v>
      </c>
      <c r="L89" s="45" t="s">
        <v>
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
データ!AR6</f>
        <v>
【98.2】</v>
      </c>
      <c r="C90" s="45" t="str">
        <f>
データ!BC6</f>
        <v>
【89.5】</v>
      </c>
      <c r="D90" s="45" t="str">
        <f>
データ!BN6</f>
        <v>
【59.6】</v>
      </c>
      <c r="E90" s="45" t="str">
        <f>
データ!BY6</f>
        <v>
【74.7】</v>
      </c>
      <c r="F90" s="45" t="str">
        <f>
データ!CJ6</f>
        <v>
【53,621】</v>
      </c>
      <c r="G90" s="45" t="str">
        <f>
データ!CU6</f>
        <v>
【15,586】</v>
      </c>
      <c r="H90" s="45" t="str">
        <f>
データ!DF6</f>
        <v>
【54.6】</v>
      </c>
      <c r="I90" s="45" t="str">
        <f>
データ!DQ6</f>
        <v>
【25.0】</v>
      </c>
      <c r="J90" s="45" t="str">
        <f>
データ!EB6</f>
        <v>
【53.5】</v>
      </c>
      <c r="K90" s="45" t="str">
        <f>
データ!EM6</f>
        <v>
【70.0】</v>
      </c>
      <c r="L90" s="45" t="str">
        <f>
データ!EX6</f>
        <v>
【48,132,898】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on/WUvouGn61F6MOzlCSH9Ys82eQZN1L3fvrkxI/S5FuQ66K2hUCOVSeGIq3jwNhR3W547SaTRvmjTrex4rWQ==" saltValue="Si9XTm5K49Nq28vQgw9Sy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
$OC$18:$OC$52</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
92</v>
      </c>
      <c r="AH1" s="47">
        <v>
1</v>
      </c>
      <c r="AI1" s="47">
        <v>
1</v>
      </c>
      <c r="AJ1" s="47">
        <v>
1</v>
      </c>
      <c r="AK1" s="47">
        <v>
1</v>
      </c>
      <c r="AL1" s="47">
        <v>
1</v>
      </c>
      <c r="AM1" s="47">
        <v>
1</v>
      </c>
      <c r="AN1" s="47">
        <v>
1</v>
      </c>
      <c r="AO1" s="47">
        <v>
1</v>
      </c>
      <c r="AP1" s="47">
        <v>
1</v>
      </c>
      <c r="AQ1" s="47">
        <v>
1</v>
      </c>
      <c r="AR1" s="47"/>
      <c r="AS1" s="47">
        <v>
1</v>
      </c>
      <c r="AT1" s="47">
        <v>
1</v>
      </c>
      <c r="AU1" s="47">
        <v>
1</v>
      </c>
      <c r="AV1" s="47">
        <v>
1</v>
      </c>
      <c r="AW1" s="47">
        <v>
1</v>
      </c>
      <c r="AX1" s="47">
        <v>
1</v>
      </c>
      <c r="AY1" s="47">
        <v>
1</v>
      </c>
      <c r="AZ1" s="47">
        <v>
1</v>
      </c>
      <c r="BA1" s="47">
        <v>
1</v>
      </c>
      <c r="BB1" s="47">
        <v>
1</v>
      </c>
      <c r="BC1" s="47"/>
      <c r="BD1" s="47">
        <v>
1</v>
      </c>
      <c r="BE1" s="47">
        <v>
1</v>
      </c>
      <c r="BF1" s="47">
        <v>
1</v>
      </c>
      <c r="BG1" s="47">
        <v>
1</v>
      </c>
      <c r="BH1" s="47">
        <v>
1</v>
      </c>
      <c r="BI1" s="47">
        <v>
1</v>
      </c>
      <c r="BJ1" s="47">
        <v>
1</v>
      </c>
      <c r="BK1" s="47">
        <v>
1</v>
      </c>
      <c r="BL1" s="47">
        <v>
1</v>
      </c>
      <c r="BM1" s="47">
        <v>
1</v>
      </c>
      <c r="BN1" s="47"/>
      <c r="BO1" s="47">
        <v>
1</v>
      </c>
      <c r="BP1" s="47">
        <v>
1</v>
      </c>
      <c r="BQ1" s="47">
        <v>
1</v>
      </c>
      <c r="BR1" s="47">
        <v>
1</v>
      </c>
      <c r="BS1" s="47">
        <v>
1</v>
      </c>
      <c r="BT1" s="47">
        <v>
1</v>
      </c>
      <c r="BU1" s="47">
        <v>
1</v>
      </c>
      <c r="BV1" s="47">
        <v>
1</v>
      </c>
      <c r="BW1" s="47">
        <v>
1</v>
      </c>
      <c r="BX1" s="47">
        <v>
1</v>
      </c>
      <c r="BY1" s="47"/>
      <c r="BZ1" s="47">
        <v>
1</v>
      </c>
      <c r="CA1" s="47">
        <v>
1</v>
      </c>
      <c r="CB1" s="47">
        <v>
1</v>
      </c>
      <c r="CC1" s="47">
        <v>
1</v>
      </c>
      <c r="CD1" s="47">
        <v>
1</v>
      </c>
      <c r="CE1" s="47">
        <v>
1</v>
      </c>
      <c r="CF1" s="47">
        <v>
1</v>
      </c>
      <c r="CG1" s="47">
        <v>
1</v>
      </c>
      <c r="CH1" s="47">
        <v>
1</v>
      </c>
      <c r="CI1" s="47">
        <v>
1</v>
      </c>
      <c r="CJ1" s="47"/>
      <c r="CK1" s="47">
        <v>
1</v>
      </c>
      <c r="CL1" s="47">
        <v>
1</v>
      </c>
      <c r="CM1" s="47">
        <v>
1</v>
      </c>
      <c r="CN1" s="47">
        <v>
1</v>
      </c>
      <c r="CO1" s="47">
        <v>
1</v>
      </c>
      <c r="CP1" s="47">
        <v>
1</v>
      </c>
      <c r="CQ1" s="47">
        <v>
1</v>
      </c>
      <c r="CR1" s="47">
        <v>
1</v>
      </c>
      <c r="CS1" s="47">
        <v>
1</v>
      </c>
      <c r="CT1" s="47">
        <v>
1</v>
      </c>
      <c r="CU1" s="47"/>
      <c r="CV1" s="47">
        <v>
1</v>
      </c>
      <c r="CW1" s="47">
        <v>
1</v>
      </c>
      <c r="CX1" s="47">
        <v>
1</v>
      </c>
      <c r="CY1" s="47">
        <v>
1</v>
      </c>
      <c r="CZ1" s="47">
        <v>
1</v>
      </c>
      <c r="DA1" s="47">
        <v>
1</v>
      </c>
      <c r="DB1" s="47">
        <v>
1</v>
      </c>
      <c r="DC1" s="47">
        <v>
1</v>
      </c>
      <c r="DD1" s="47">
        <v>
1</v>
      </c>
      <c r="DE1" s="47">
        <v>
1</v>
      </c>
      <c r="DF1" s="47"/>
      <c r="DG1" s="47">
        <v>
1</v>
      </c>
      <c r="DH1" s="47">
        <v>
1</v>
      </c>
      <c r="DI1" s="47">
        <v>
1</v>
      </c>
      <c r="DJ1" s="47">
        <v>
1</v>
      </c>
      <c r="DK1" s="47">
        <v>
1</v>
      </c>
      <c r="DL1" s="47">
        <v>
1</v>
      </c>
      <c r="DM1" s="47">
        <v>
1</v>
      </c>
      <c r="DN1" s="47">
        <v>
1</v>
      </c>
      <c r="DO1" s="47">
        <v>
1</v>
      </c>
      <c r="DP1" s="47">
        <v>
1</v>
      </c>
      <c r="DQ1" s="47"/>
      <c r="DR1" s="47">
        <v>
1</v>
      </c>
      <c r="DS1" s="47">
        <v>
1</v>
      </c>
      <c r="DT1" s="47">
        <v>
1</v>
      </c>
      <c r="DU1" s="47">
        <v>
1</v>
      </c>
      <c r="DV1" s="47">
        <v>
1</v>
      </c>
      <c r="DW1" s="47">
        <v>
1</v>
      </c>
      <c r="DX1" s="47">
        <v>
1</v>
      </c>
      <c r="DY1" s="47">
        <v>
1</v>
      </c>
      <c r="DZ1" s="47">
        <v>
1</v>
      </c>
      <c r="EA1" s="47">
        <v>
1</v>
      </c>
      <c r="EB1" s="47"/>
      <c r="EC1" s="47">
        <v>
1</v>
      </c>
      <c r="ED1" s="47">
        <v>
1</v>
      </c>
      <c r="EE1" s="47">
        <v>
1</v>
      </c>
      <c r="EF1" s="47">
        <v>
1</v>
      </c>
      <c r="EG1" s="47">
        <v>
1</v>
      </c>
      <c r="EH1" s="47">
        <v>
1</v>
      </c>
      <c r="EI1" s="47">
        <v>
1</v>
      </c>
      <c r="EJ1" s="47">
        <v>
1</v>
      </c>
      <c r="EK1" s="47">
        <v>
1</v>
      </c>
      <c r="EL1" s="47">
        <v>
1</v>
      </c>
      <c r="EM1" s="47"/>
      <c r="EN1" s="47">
        <v>
1</v>
      </c>
      <c r="EO1" s="47">
        <v>
1</v>
      </c>
      <c r="EP1" s="47">
        <v>
1</v>
      </c>
      <c r="EQ1" s="47">
        <v>
1</v>
      </c>
      <c r="ER1" s="47">
        <v>
1</v>
      </c>
      <c r="ES1" s="47">
        <v>
1</v>
      </c>
      <c r="ET1" s="47">
        <v>
1</v>
      </c>
      <c r="EU1" s="47">
        <v>
1</v>
      </c>
      <c r="EV1" s="47">
        <v>
1</v>
      </c>
      <c r="EW1" s="47">
        <v>
1</v>
      </c>
      <c r="EX1" s="47"/>
    </row>
    <row r="2" spans="1:154">
      <c r="A2" s="48" t="s">
        <v>
93</v>
      </c>
      <c r="B2" s="48">
        <f>
COLUMN()-1</f>
        <v>
1</v>
      </c>
      <c r="C2" s="48">
        <f t="shared" ref="C2:EM2" si="0">
COLUMN()-1</f>
        <v>
2</v>
      </c>
      <c r="D2" s="48">
        <f t="shared" si="0"/>
        <v>
3</v>
      </c>
      <c r="E2" s="48">
        <f t="shared" si="0"/>
        <v>
4</v>
      </c>
      <c r="F2" s="48">
        <f t="shared" si="0"/>
        <v>
5</v>
      </c>
      <c r="G2" s="48">
        <f t="shared" si="0"/>
        <v>
6</v>
      </c>
      <c r="H2" s="48">
        <f t="shared" si="0"/>
        <v>
7</v>
      </c>
      <c r="I2" s="48">
        <f t="shared" si="0"/>
        <v>
8</v>
      </c>
      <c r="J2" s="48">
        <f t="shared" si="0"/>
        <v>
9</v>
      </c>
      <c r="K2" s="48">
        <f t="shared" si="0"/>
        <v>
10</v>
      </c>
      <c r="L2" s="48">
        <f t="shared" si="0"/>
        <v>
11</v>
      </c>
      <c r="M2" s="48">
        <f t="shared" si="0"/>
        <v>
12</v>
      </c>
      <c r="N2" s="48">
        <f t="shared" si="0"/>
        <v>
13</v>
      </c>
      <c r="O2" s="48">
        <f t="shared" si="0"/>
        <v>
14</v>
      </c>
      <c r="P2" s="48">
        <f t="shared" si="0"/>
        <v>
15</v>
      </c>
      <c r="Q2" s="48">
        <f t="shared" si="0"/>
        <v>
16</v>
      </c>
      <c r="R2" s="48">
        <f t="shared" si="0"/>
        <v>
17</v>
      </c>
      <c r="S2" s="48">
        <f t="shared" si="0"/>
        <v>
18</v>
      </c>
      <c r="T2" s="48">
        <f t="shared" si="0"/>
        <v>
19</v>
      </c>
      <c r="U2" s="48">
        <f t="shared" si="0"/>
        <v>
20</v>
      </c>
      <c r="V2" s="48">
        <f t="shared" si="0"/>
        <v>
21</v>
      </c>
      <c r="W2" s="48">
        <f t="shared" si="0"/>
        <v>
22</v>
      </c>
      <c r="X2" s="48">
        <f t="shared" si="0"/>
        <v>
23</v>
      </c>
      <c r="Y2" s="48">
        <f t="shared" si="0"/>
        <v>
24</v>
      </c>
      <c r="Z2" s="48">
        <f t="shared" si="0"/>
        <v>
25</v>
      </c>
      <c r="AA2" s="48">
        <f t="shared" si="0"/>
        <v>
26</v>
      </c>
      <c r="AB2" s="48">
        <f t="shared" si="0"/>
        <v>
27</v>
      </c>
      <c r="AC2" s="48">
        <f t="shared" si="0"/>
        <v>
28</v>
      </c>
      <c r="AD2" s="48">
        <f t="shared" si="0"/>
        <v>
29</v>
      </c>
      <c r="AE2" s="48">
        <f t="shared" si="0"/>
        <v>
30</v>
      </c>
      <c r="AF2" s="48">
        <f t="shared" si="0"/>
        <v>
31</v>
      </c>
      <c r="AG2" s="48">
        <f t="shared" si="0"/>
        <v>
32</v>
      </c>
      <c r="AH2" s="48">
        <f t="shared" si="0"/>
        <v>
33</v>
      </c>
      <c r="AI2" s="48">
        <f t="shared" si="0"/>
        <v>
34</v>
      </c>
      <c r="AJ2" s="48">
        <f t="shared" si="0"/>
        <v>
35</v>
      </c>
      <c r="AK2" s="48">
        <f t="shared" si="0"/>
        <v>
36</v>
      </c>
      <c r="AL2" s="48">
        <f t="shared" si="0"/>
        <v>
37</v>
      </c>
      <c r="AM2" s="48">
        <f t="shared" si="0"/>
        <v>
38</v>
      </c>
      <c r="AN2" s="48">
        <f t="shared" si="0"/>
        <v>
39</v>
      </c>
      <c r="AO2" s="48">
        <f t="shared" si="0"/>
        <v>
40</v>
      </c>
      <c r="AP2" s="48">
        <f t="shared" si="0"/>
        <v>
41</v>
      </c>
      <c r="AQ2" s="48">
        <f t="shared" si="0"/>
        <v>
42</v>
      </c>
      <c r="AR2" s="48">
        <f t="shared" si="0"/>
        <v>
43</v>
      </c>
      <c r="AS2" s="48">
        <f t="shared" si="0"/>
        <v>
44</v>
      </c>
      <c r="AT2" s="48">
        <f t="shared" si="0"/>
        <v>
45</v>
      </c>
      <c r="AU2" s="48">
        <f t="shared" si="0"/>
        <v>
46</v>
      </c>
      <c r="AV2" s="48">
        <f t="shared" si="0"/>
        <v>
47</v>
      </c>
      <c r="AW2" s="48">
        <f t="shared" si="0"/>
        <v>
48</v>
      </c>
      <c r="AX2" s="48">
        <f t="shared" si="0"/>
        <v>
49</v>
      </c>
      <c r="AY2" s="48">
        <f t="shared" si="0"/>
        <v>
50</v>
      </c>
      <c r="AZ2" s="48">
        <f t="shared" si="0"/>
        <v>
51</v>
      </c>
      <c r="BA2" s="48">
        <f t="shared" si="0"/>
        <v>
52</v>
      </c>
      <c r="BB2" s="48">
        <f t="shared" si="0"/>
        <v>
53</v>
      </c>
      <c r="BC2" s="48">
        <f t="shared" si="0"/>
        <v>
54</v>
      </c>
      <c r="BD2" s="48">
        <f t="shared" si="0"/>
        <v>
55</v>
      </c>
      <c r="BE2" s="48">
        <f t="shared" si="0"/>
        <v>
56</v>
      </c>
      <c r="BF2" s="48">
        <f t="shared" si="0"/>
        <v>
57</v>
      </c>
      <c r="BG2" s="48">
        <f t="shared" si="0"/>
        <v>
58</v>
      </c>
      <c r="BH2" s="48">
        <f t="shared" si="0"/>
        <v>
59</v>
      </c>
      <c r="BI2" s="48">
        <f t="shared" si="0"/>
        <v>
60</v>
      </c>
      <c r="BJ2" s="48">
        <f t="shared" si="0"/>
        <v>
61</v>
      </c>
      <c r="BK2" s="48">
        <f t="shared" si="0"/>
        <v>
62</v>
      </c>
      <c r="BL2" s="48">
        <f t="shared" si="0"/>
        <v>
63</v>
      </c>
      <c r="BM2" s="48">
        <f t="shared" si="0"/>
        <v>
64</v>
      </c>
      <c r="BN2" s="48">
        <f t="shared" si="0"/>
        <v>
65</v>
      </c>
      <c r="BO2" s="48">
        <f t="shared" si="0"/>
        <v>
66</v>
      </c>
      <c r="BP2" s="48">
        <f t="shared" si="0"/>
        <v>
67</v>
      </c>
      <c r="BQ2" s="48">
        <f t="shared" si="0"/>
        <v>
68</v>
      </c>
      <c r="BR2" s="48">
        <f t="shared" si="0"/>
        <v>
69</v>
      </c>
      <c r="BS2" s="48">
        <f t="shared" si="0"/>
        <v>
70</v>
      </c>
      <c r="BT2" s="48">
        <f t="shared" si="0"/>
        <v>
71</v>
      </c>
      <c r="BU2" s="48">
        <f t="shared" si="0"/>
        <v>
72</v>
      </c>
      <c r="BV2" s="48">
        <f t="shared" si="0"/>
        <v>
73</v>
      </c>
      <c r="BW2" s="48">
        <f t="shared" si="0"/>
        <v>
74</v>
      </c>
      <c r="BX2" s="48">
        <f t="shared" si="0"/>
        <v>
75</v>
      </c>
      <c r="BY2" s="48">
        <f t="shared" si="0"/>
        <v>
76</v>
      </c>
      <c r="BZ2" s="48">
        <f t="shared" si="0"/>
        <v>
77</v>
      </c>
      <c r="CA2" s="48">
        <f t="shared" si="0"/>
        <v>
78</v>
      </c>
      <c r="CB2" s="48">
        <f t="shared" si="0"/>
        <v>
79</v>
      </c>
      <c r="CC2" s="48">
        <f t="shared" si="0"/>
        <v>
80</v>
      </c>
      <c r="CD2" s="48">
        <f t="shared" si="0"/>
        <v>
81</v>
      </c>
      <c r="CE2" s="48">
        <f t="shared" si="0"/>
        <v>
82</v>
      </c>
      <c r="CF2" s="48">
        <f t="shared" si="0"/>
        <v>
83</v>
      </c>
      <c r="CG2" s="48">
        <f t="shared" si="0"/>
        <v>
84</v>
      </c>
      <c r="CH2" s="48">
        <f t="shared" si="0"/>
        <v>
85</v>
      </c>
      <c r="CI2" s="48">
        <f t="shared" si="0"/>
        <v>
86</v>
      </c>
      <c r="CJ2" s="48">
        <f t="shared" si="0"/>
        <v>
87</v>
      </c>
      <c r="CK2" s="48">
        <f t="shared" si="0"/>
        <v>
88</v>
      </c>
      <c r="CL2" s="48">
        <f t="shared" si="0"/>
        <v>
89</v>
      </c>
      <c r="CM2" s="48">
        <f t="shared" si="0"/>
        <v>
90</v>
      </c>
      <c r="CN2" s="48">
        <f t="shared" si="0"/>
        <v>
91</v>
      </c>
      <c r="CO2" s="48">
        <f t="shared" si="0"/>
        <v>
92</v>
      </c>
      <c r="CP2" s="48">
        <f t="shared" si="0"/>
        <v>
93</v>
      </c>
      <c r="CQ2" s="48">
        <f t="shared" si="0"/>
        <v>
94</v>
      </c>
      <c r="CR2" s="48">
        <f t="shared" si="0"/>
        <v>
95</v>
      </c>
      <c r="CS2" s="48">
        <f t="shared" si="0"/>
        <v>
96</v>
      </c>
      <c r="CT2" s="48">
        <f t="shared" si="0"/>
        <v>
97</v>
      </c>
      <c r="CU2" s="48">
        <f t="shared" si="0"/>
        <v>
98</v>
      </c>
      <c r="CV2" s="48">
        <f t="shared" si="0"/>
        <v>
99</v>
      </c>
      <c r="CW2" s="48">
        <f t="shared" si="0"/>
        <v>
100</v>
      </c>
      <c r="CX2" s="48">
        <f t="shared" si="0"/>
        <v>
101</v>
      </c>
      <c r="CY2" s="48">
        <f t="shared" si="0"/>
        <v>
102</v>
      </c>
      <c r="CZ2" s="48">
        <f t="shared" si="0"/>
        <v>
103</v>
      </c>
      <c r="DA2" s="48">
        <f t="shared" si="0"/>
        <v>
104</v>
      </c>
      <c r="DB2" s="48">
        <f t="shared" si="0"/>
        <v>
105</v>
      </c>
      <c r="DC2" s="48">
        <f t="shared" si="0"/>
        <v>
106</v>
      </c>
      <c r="DD2" s="48">
        <f t="shared" si="0"/>
        <v>
107</v>
      </c>
      <c r="DE2" s="48">
        <f t="shared" si="0"/>
        <v>
108</v>
      </c>
      <c r="DF2" s="48">
        <f t="shared" si="0"/>
        <v>
109</v>
      </c>
      <c r="DG2" s="48">
        <f t="shared" si="0"/>
        <v>
110</v>
      </c>
      <c r="DH2" s="48">
        <f t="shared" si="0"/>
        <v>
111</v>
      </c>
      <c r="DI2" s="48">
        <f t="shared" si="0"/>
        <v>
112</v>
      </c>
      <c r="DJ2" s="48">
        <f t="shared" si="0"/>
        <v>
113</v>
      </c>
      <c r="DK2" s="48">
        <f t="shared" si="0"/>
        <v>
114</v>
      </c>
      <c r="DL2" s="48">
        <f t="shared" si="0"/>
        <v>
115</v>
      </c>
      <c r="DM2" s="48">
        <f t="shared" si="0"/>
        <v>
116</v>
      </c>
      <c r="DN2" s="48">
        <f t="shared" si="0"/>
        <v>
117</v>
      </c>
      <c r="DO2" s="48">
        <f t="shared" si="0"/>
        <v>
118</v>
      </c>
      <c r="DP2" s="48">
        <f t="shared" si="0"/>
        <v>
119</v>
      </c>
      <c r="DQ2" s="48">
        <f t="shared" si="0"/>
        <v>
120</v>
      </c>
      <c r="DR2" s="48">
        <f t="shared" si="0"/>
        <v>
121</v>
      </c>
      <c r="DS2" s="48">
        <f t="shared" si="0"/>
        <v>
122</v>
      </c>
      <c r="DT2" s="48">
        <f t="shared" si="0"/>
        <v>
123</v>
      </c>
      <c r="DU2" s="48">
        <f t="shared" si="0"/>
        <v>
124</v>
      </c>
      <c r="DV2" s="48">
        <f t="shared" si="0"/>
        <v>
125</v>
      </c>
      <c r="DW2" s="48">
        <f t="shared" si="0"/>
        <v>
126</v>
      </c>
      <c r="DX2" s="48">
        <f t="shared" si="0"/>
        <v>
127</v>
      </c>
      <c r="DY2" s="48">
        <f t="shared" si="0"/>
        <v>
128</v>
      </c>
      <c r="DZ2" s="48">
        <f t="shared" si="0"/>
        <v>
129</v>
      </c>
      <c r="EA2" s="48">
        <f t="shared" si="0"/>
        <v>
130</v>
      </c>
      <c r="EB2" s="48">
        <f t="shared" si="0"/>
        <v>
131</v>
      </c>
      <c r="EC2" s="48">
        <f t="shared" si="0"/>
        <v>
132</v>
      </c>
      <c r="ED2" s="48">
        <f t="shared" si="0"/>
        <v>
133</v>
      </c>
      <c r="EE2" s="48">
        <f t="shared" si="0"/>
        <v>
134</v>
      </c>
      <c r="EF2" s="48">
        <f t="shared" si="0"/>
        <v>
135</v>
      </c>
      <c r="EG2" s="48">
        <f t="shared" si="0"/>
        <v>
136</v>
      </c>
      <c r="EH2" s="48">
        <f t="shared" si="0"/>
        <v>
137</v>
      </c>
      <c r="EI2" s="48">
        <f t="shared" si="0"/>
        <v>
138</v>
      </c>
      <c r="EJ2" s="48">
        <f t="shared" si="0"/>
        <v>
139</v>
      </c>
      <c r="EK2" s="48">
        <f t="shared" si="0"/>
        <v>
140</v>
      </c>
      <c r="EL2" s="48">
        <f t="shared" si="0"/>
        <v>
141</v>
      </c>
      <c r="EM2" s="48">
        <f t="shared" si="0"/>
        <v>
142</v>
      </c>
      <c r="EN2" s="48">
        <f t="shared" ref="EN2:EX2" si="1">
COLUMN()-1</f>
        <v>
143</v>
      </c>
      <c r="EO2" s="48">
        <f t="shared" si="1"/>
        <v>
144</v>
      </c>
      <c r="EP2" s="48">
        <f t="shared" si="1"/>
        <v>
145</v>
      </c>
      <c r="EQ2" s="48">
        <f t="shared" si="1"/>
        <v>
146</v>
      </c>
      <c r="ER2" s="48">
        <f t="shared" si="1"/>
        <v>
147</v>
      </c>
      <c r="ES2" s="48">
        <f t="shared" si="1"/>
        <v>
148</v>
      </c>
      <c r="ET2" s="48">
        <f t="shared" si="1"/>
        <v>
149</v>
      </c>
      <c r="EU2" s="48">
        <f t="shared" si="1"/>
        <v>
150</v>
      </c>
      <c r="EV2" s="48">
        <f t="shared" si="1"/>
        <v>
151</v>
      </c>
      <c r="EW2" s="48">
        <f t="shared" si="1"/>
        <v>
152</v>
      </c>
      <c r="EX2" s="48">
        <f t="shared" si="1"/>
        <v>
153</v>
      </c>
    </row>
    <row r="3" spans="1:154" ht="13.15" customHeight="1">
      <c r="A3" s="48" t="s">
        <v>
94</v>
      </c>
      <c r="B3" s="49" t="s">
        <v>
95</v>
      </c>
      <c r="C3" s="49" t="s">
        <v>
96</v>
      </c>
      <c r="D3" s="49" t="s">
        <v>
97</v>
      </c>
      <c r="E3" s="49" t="s">
        <v>
98</v>
      </c>
      <c r="F3" s="49" t="s">
        <v>
99</v>
      </c>
      <c r="G3" s="49" t="s">
        <v>
100</v>
      </c>
      <c r="H3" s="50" t="s">
        <v>
101</v>
      </c>
      <c r="I3" s="51"/>
      <c r="J3" s="51"/>
      <c r="K3" s="51"/>
      <c r="L3" s="51"/>
      <c r="M3" s="51"/>
      <c r="N3" s="51"/>
      <c r="O3" s="51"/>
      <c r="P3" s="51"/>
      <c r="Q3" s="51"/>
      <c r="R3" s="51"/>
      <c r="S3" s="51"/>
      <c r="T3" s="51"/>
      <c r="U3" s="51"/>
      <c r="V3" s="51"/>
      <c r="W3" s="51"/>
      <c r="X3" s="51"/>
      <c r="Y3" s="51"/>
      <c r="Z3" s="51"/>
      <c r="AA3" s="51"/>
      <c r="AB3" s="51"/>
      <c r="AC3" s="51"/>
      <c r="AD3" s="51"/>
      <c r="AE3" s="51"/>
      <c r="AF3" s="51"/>
      <c r="AG3" s="51"/>
      <c r="AH3" s="52" t="s">
        <v>
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
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
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6" t="s">
        <v>
105</v>
      </c>
      <c r="AI4" s="167"/>
      <c r="AJ4" s="167"/>
      <c r="AK4" s="167"/>
      <c r="AL4" s="167"/>
      <c r="AM4" s="167"/>
      <c r="AN4" s="167"/>
      <c r="AO4" s="167"/>
      <c r="AP4" s="167"/>
      <c r="AQ4" s="167"/>
      <c r="AR4" s="168"/>
      <c r="AS4" s="169" t="s">
        <v>
106</v>
      </c>
      <c r="AT4" s="165"/>
      <c r="AU4" s="165"/>
      <c r="AV4" s="165"/>
      <c r="AW4" s="165"/>
      <c r="AX4" s="165"/>
      <c r="AY4" s="165"/>
      <c r="AZ4" s="165"/>
      <c r="BA4" s="165"/>
      <c r="BB4" s="165"/>
      <c r="BC4" s="165"/>
      <c r="BD4" s="169" t="s">
        <v>
107</v>
      </c>
      <c r="BE4" s="165"/>
      <c r="BF4" s="165"/>
      <c r="BG4" s="165"/>
      <c r="BH4" s="165"/>
      <c r="BI4" s="165"/>
      <c r="BJ4" s="165"/>
      <c r="BK4" s="165"/>
      <c r="BL4" s="165"/>
      <c r="BM4" s="165"/>
      <c r="BN4" s="165"/>
      <c r="BO4" s="166" t="s">
        <v>
108</v>
      </c>
      <c r="BP4" s="167"/>
      <c r="BQ4" s="167"/>
      <c r="BR4" s="167"/>
      <c r="BS4" s="167"/>
      <c r="BT4" s="167"/>
      <c r="BU4" s="167"/>
      <c r="BV4" s="167"/>
      <c r="BW4" s="167"/>
      <c r="BX4" s="167"/>
      <c r="BY4" s="168"/>
      <c r="BZ4" s="165" t="s">
        <v>
109</v>
      </c>
      <c r="CA4" s="165"/>
      <c r="CB4" s="165"/>
      <c r="CC4" s="165"/>
      <c r="CD4" s="165"/>
      <c r="CE4" s="165"/>
      <c r="CF4" s="165"/>
      <c r="CG4" s="165"/>
      <c r="CH4" s="165"/>
      <c r="CI4" s="165"/>
      <c r="CJ4" s="165"/>
      <c r="CK4" s="169" t="s">
        <v>
110</v>
      </c>
      <c r="CL4" s="165"/>
      <c r="CM4" s="165"/>
      <c r="CN4" s="165"/>
      <c r="CO4" s="165"/>
      <c r="CP4" s="165"/>
      <c r="CQ4" s="165"/>
      <c r="CR4" s="165"/>
      <c r="CS4" s="165"/>
      <c r="CT4" s="165"/>
      <c r="CU4" s="165"/>
      <c r="CV4" s="165" t="s">
        <v>
111</v>
      </c>
      <c r="CW4" s="165"/>
      <c r="CX4" s="165"/>
      <c r="CY4" s="165"/>
      <c r="CZ4" s="165"/>
      <c r="DA4" s="165"/>
      <c r="DB4" s="165"/>
      <c r="DC4" s="165"/>
      <c r="DD4" s="165"/>
      <c r="DE4" s="165"/>
      <c r="DF4" s="165"/>
      <c r="DG4" s="165" t="s">
        <v>
112</v>
      </c>
      <c r="DH4" s="165"/>
      <c r="DI4" s="165"/>
      <c r="DJ4" s="165"/>
      <c r="DK4" s="165"/>
      <c r="DL4" s="165"/>
      <c r="DM4" s="165"/>
      <c r="DN4" s="165"/>
      <c r="DO4" s="165"/>
      <c r="DP4" s="165"/>
      <c r="DQ4" s="165"/>
      <c r="DR4" s="166" t="s">
        <v>
113</v>
      </c>
      <c r="DS4" s="167"/>
      <c r="DT4" s="167"/>
      <c r="DU4" s="167"/>
      <c r="DV4" s="167"/>
      <c r="DW4" s="167"/>
      <c r="DX4" s="167"/>
      <c r="DY4" s="167"/>
      <c r="DZ4" s="167"/>
      <c r="EA4" s="167"/>
      <c r="EB4" s="168"/>
      <c r="EC4" s="165" t="s">
        <v>
114</v>
      </c>
      <c r="ED4" s="165"/>
      <c r="EE4" s="165"/>
      <c r="EF4" s="165"/>
      <c r="EG4" s="165"/>
      <c r="EH4" s="165"/>
      <c r="EI4" s="165"/>
      <c r="EJ4" s="165"/>
      <c r="EK4" s="165"/>
      <c r="EL4" s="165"/>
      <c r="EM4" s="165"/>
      <c r="EN4" s="165" t="s">
        <v>
115</v>
      </c>
      <c r="EO4" s="165"/>
      <c r="EP4" s="165"/>
      <c r="EQ4" s="165"/>
      <c r="ER4" s="165"/>
      <c r="ES4" s="165"/>
      <c r="ET4" s="165"/>
      <c r="EU4" s="165"/>
      <c r="EV4" s="165"/>
      <c r="EW4" s="165"/>
      <c r="EX4" s="165"/>
    </row>
    <row r="5" spans="1:154">
      <c r="A5" s="48" t="s">
        <v>
116</v>
      </c>
      <c r="B5" s="61"/>
      <c r="C5" s="61"/>
      <c r="D5" s="61"/>
      <c r="E5" s="61"/>
      <c r="F5" s="61"/>
      <c r="G5" s="61"/>
      <c r="H5" s="62" t="s">
        <v>
117</v>
      </c>
      <c r="I5" s="62" t="s">
        <v>
118</v>
      </c>
      <c r="J5" s="62" t="s">
        <v>
119</v>
      </c>
      <c r="K5" s="62" t="s">
        <v>
1</v>
      </c>
      <c r="L5" s="62" t="s">
        <v>
2</v>
      </c>
      <c r="M5" s="62" t="s">
        <v>
3</v>
      </c>
      <c r="N5" s="62" t="s">
        <v>
120</v>
      </c>
      <c r="O5" s="62" t="s">
        <v>
5</v>
      </c>
      <c r="P5" s="62" t="s">
        <v>
121</v>
      </c>
      <c r="Q5" s="62" t="s">
        <v>
122</v>
      </c>
      <c r="R5" s="62" t="s">
        <v>
123</v>
      </c>
      <c r="S5" s="62" t="s">
        <v>
124</v>
      </c>
      <c r="T5" s="62" t="s">
        <v>
125</v>
      </c>
      <c r="U5" s="62" t="s">
        <v>
126</v>
      </c>
      <c r="V5" s="62" t="s">
        <v>
127</v>
      </c>
      <c r="W5" s="62" t="s">
        <v>
128</v>
      </c>
      <c r="X5" s="62" t="s">
        <v>
129</v>
      </c>
      <c r="Y5" s="62" t="s">
        <v>
130</v>
      </c>
      <c r="Z5" s="62" t="s">
        <v>
131</v>
      </c>
      <c r="AA5" s="62" t="s">
        <v>
132</v>
      </c>
      <c r="AB5" s="62" t="s">
        <v>
133</v>
      </c>
      <c r="AC5" s="62" t="s">
        <v>
134</v>
      </c>
      <c r="AD5" s="62" t="s">
        <v>
135</v>
      </c>
      <c r="AE5" s="62" t="s">
        <v>
136</v>
      </c>
      <c r="AF5" s="62" t="s">
        <v>
137</v>
      </c>
      <c r="AG5" s="62" t="s">
        <v>
138</v>
      </c>
      <c r="AH5" s="62" t="s">
        <v>
139</v>
      </c>
      <c r="AI5" s="62" t="s">
        <v>
140</v>
      </c>
      <c r="AJ5" s="62" t="s">
        <v>
141</v>
      </c>
      <c r="AK5" s="62" t="s">
        <v>
142</v>
      </c>
      <c r="AL5" s="62" t="s">
        <v>
143</v>
      </c>
      <c r="AM5" s="62" t="s">
        <v>
144</v>
      </c>
      <c r="AN5" s="62" t="s">
        <v>
145</v>
      </c>
      <c r="AO5" s="62" t="s">
        <v>
146</v>
      </c>
      <c r="AP5" s="62" t="s">
        <v>
147</v>
      </c>
      <c r="AQ5" s="62" t="s">
        <v>
148</v>
      </c>
      <c r="AR5" s="62" t="s">
        <v>
149</v>
      </c>
      <c r="AS5" s="62" t="s">
        <v>
139</v>
      </c>
      <c r="AT5" s="62" t="s">
        <v>
140</v>
      </c>
      <c r="AU5" s="62" t="s">
        <v>
150</v>
      </c>
      <c r="AV5" s="62" t="s">
        <v>
142</v>
      </c>
      <c r="AW5" s="62" t="s">
        <v>
143</v>
      </c>
      <c r="AX5" s="62" t="s">
        <v>
144</v>
      </c>
      <c r="AY5" s="62" t="s">
        <v>
145</v>
      </c>
      <c r="AZ5" s="62" t="s">
        <v>
146</v>
      </c>
      <c r="BA5" s="62" t="s">
        <v>
147</v>
      </c>
      <c r="BB5" s="62" t="s">
        <v>
148</v>
      </c>
      <c r="BC5" s="62" t="s">
        <v>
149</v>
      </c>
      <c r="BD5" s="62" t="s">
        <v>
151</v>
      </c>
      <c r="BE5" s="62" t="s">
        <v>
140</v>
      </c>
      <c r="BF5" s="62" t="s">
        <v>
141</v>
      </c>
      <c r="BG5" s="62" t="s">
        <v>
152</v>
      </c>
      <c r="BH5" s="62" t="s">
        <v>
143</v>
      </c>
      <c r="BI5" s="62" t="s">
        <v>
144</v>
      </c>
      <c r="BJ5" s="62" t="s">
        <v>
145</v>
      </c>
      <c r="BK5" s="62" t="s">
        <v>
146</v>
      </c>
      <c r="BL5" s="62" t="s">
        <v>
147</v>
      </c>
      <c r="BM5" s="62" t="s">
        <v>
148</v>
      </c>
      <c r="BN5" s="62" t="s">
        <v>
149</v>
      </c>
      <c r="BO5" s="62" t="s">
        <v>
151</v>
      </c>
      <c r="BP5" s="62" t="s">
        <v>
153</v>
      </c>
      <c r="BQ5" s="62" t="s">
        <v>
141</v>
      </c>
      <c r="BR5" s="62" t="s">
        <v>
154</v>
      </c>
      <c r="BS5" s="62" t="s">
        <v>
143</v>
      </c>
      <c r="BT5" s="62" t="s">
        <v>
144</v>
      </c>
      <c r="BU5" s="62" t="s">
        <v>
145</v>
      </c>
      <c r="BV5" s="62" t="s">
        <v>
146</v>
      </c>
      <c r="BW5" s="62" t="s">
        <v>
147</v>
      </c>
      <c r="BX5" s="62" t="s">
        <v>
148</v>
      </c>
      <c r="BY5" s="62" t="s">
        <v>
149</v>
      </c>
      <c r="BZ5" s="62" t="s">
        <v>
139</v>
      </c>
      <c r="CA5" s="62" t="s">
        <v>
140</v>
      </c>
      <c r="CB5" s="62" t="s">
        <v>
150</v>
      </c>
      <c r="CC5" s="62" t="s">
        <v>
142</v>
      </c>
      <c r="CD5" s="62" t="s">
        <v>
143</v>
      </c>
      <c r="CE5" s="62" t="s">
        <v>
144</v>
      </c>
      <c r="CF5" s="62" t="s">
        <v>
145</v>
      </c>
      <c r="CG5" s="62" t="s">
        <v>
146</v>
      </c>
      <c r="CH5" s="62" t="s">
        <v>
147</v>
      </c>
      <c r="CI5" s="62" t="s">
        <v>
148</v>
      </c>
      <c r="CJ5" s="62" t="s">
        <v>
149</v>
      </c>
      <c r="CK5" s="62" t="s">
        <v>
139</v>
      </c>
      <c r="CL5" s="62" t="s">
        <v>
140</v>
      </c>
      <c r="CM5" s="62" t="s">
        <v>
155</v>
      </c>
      <c r="CN5" s="62" t="s">
        <v>
142</v>
      </c>
      <c r="CO5" s="62" t="s">
        <v>
156</v>
      </c>
      <c r="CP5" s="62" t="s">
        <v>
144</v>
      </c>
      <c r="CQ5" s="62" t="s">
        <v>
145</v>
      </c>
      <c r="CR5" s="62" t="s">
        <v>
146</v>
      </c>
      <c r="CS5" s="62" t="s">
        <v>
147</v>
      </c>
      <c r="CT5" s="62" t="s">
        <v>
148</v>
      </c>
      <c r="CU5" s="62" t="s">
        <v>
149</v>
      </c>
      <c r="CV5" s="62" t="s">
        <v>
139</v>
      </c>
      <c r="CW5" s="62" t="s">
        <v>
140</v>
      </c>
      <c r="CX5" s="62" t="s">
        <v>
150</v>
      </c>
      <c r="CY5" s="62" t="s">
        <v>
142</v>
      </c>
      <c r="CZ5" s="62" t="s">
        <v>
143</v>
      </c>
      <c r="DA5" s="62" t="s">
        <v>
144</v>
      </c>
      <c r="DB5" s="62" t="s">
        <v>
145</v>
      </c>
      <c r="DC5" s="62" t="s">
        <v>
146</v>
      </c>
      <c r="DD5" s="62" t="s">
        <v>
147</v>
      </c>
      <c r="DE5" s="62" t="s">
        <v>
148</v>
      </c>
      <c r="DF5" s="62" t="s">
        <v>
149</v>
      </c>
      <c r="DG5" s="62" t="s">
        <v>
157</v>
      </c>
      <c r="DH5" s="62" t="s">
        <v>
153</v>
      </c>
      <c r="DI5" s="62" t="s">
        <v>
150</v>
      </c>
      <c r="DJ5" s="62" t="s">
        <v>
142</v>
      </c>
      <c r="DK5" s="62" t="s">
        <v>
143</v>
      </c>
      <c r="DL5" s="62" t="s">
        <v>
144</v>
      </c>
      <c r="DM5" s="62" t="s">
        <v>
145</v>
      </c>
      <c r="DN5" s="62" t="s">
        <v>
146</v>
      </c>
      <c r="DO5" s="62" t="s">
        <v>
147</v>
      </c>
      <c r="DP5" s="62" t="s">
        <v>
148</v>
      </c>
      <c r="DQ5" s="62" t="s">
        <v>
149</v>
      </c>
      <c r="DR5" s="62" t="s">
        <v>
157</v>
      </c>
      <c r="DS5" s="62" t="s">
        <v>
153</v>
      </c>
      <c r="DT5" s="62" t="s">
        <v>
150</v>
      </c>
      <c r="DU5" s="62" t="s">
        <v>
152</v>
      </c>
      <c r="DV5" s="62" t="s">
        <v>
143</v>
      </c>
      <c r="DW5" s="62" t="s">
        <v>
144</v>
      </c>
      <c r="DX5" s="62" t="s">
        <v>
145</v>
      </c>
      <c r="DY5" s="62" t="s">
        <v>
146</v>
      </c>
      <c r="DZ5" s="62" t="s">
        <v>
147</v>
      </c>
      <c r="EA5" s="62" t="s">
        <v>
148</v>
      </c>
      <c r="EB5" s="62" t="s">
        <v>
149</v>
      </c>
      <c r="EC5" s="62" t="s">
        <v>
139</v>
      </c>
      <c r="ED5" s="62" t="s">
        <v>
153</v>
      </c>
      <c r="EE5" s="62" t="s">
        <v>
141</v>
      </c>
      <c r="EF5" s="62" t="s">
        <v>
152</v>
      </c>
      <c r="EG5" s="62" t="s">
        <v>
143</v>
      </c>
      <c r="EH5" s="62" t="s">
        <v>
144</v>
      </c>
      <c r="EI5" s="62" t="s">
        <v>
145</v>
      </c>
      <c r="EJ5" s="62" t="s">
        <v>
146</v>
      </c>
      <c r="EK5" s="62" t="s">
        <v>
147</v>
      </c>
      <c r="EL5" s="62" t="s">
        <v>
148</v>
      </c>
      <c r="EM5" s="62" t="s">
        <v>
158</v>
      </c>
      <c r="EN5" s="62" t="s">
        <v>
139</v>
      </c>
      <c r="EO5" s="62" t="s">
        <v>
153</v>
      </c>
      <c r="EP5" s="62" t="s">
        <v>
155</v>
      </c>
      <c r="EQ5" s="62" t="s">
        <v>
142</v>
      </c>
      <c r="ER5" s="62" t="s">
        <v>
156</v>
      </c>
      <c r="ES5" s="62" t="s">
        <v>
144</v>
      </c>
      <c r="ET5" s="62" t="s">
        <v>
145</v>
      </c>
      <c r="EU5" s="62" t="s">
        <v>
146</v>
      </c>
      <c r="EV5" s="62" t="s">
        <v>
147</v>
      </c>
      <c r="EW5" s="62" t="s">
        <v>
148</v>
      </c>
      <c r="EX5" s="62" t="s">
        <v>
149</v>
      </c>
    </row>
    <row r="6" spans="1:154" s="67" customFormat="1">
      <c r="A6" s="48" t="s">
        <v>
159</v>
      </c>
      <c r="B6" s="63">
        <f>
B8</f>
        <v>
2019</v>
      </c>
      <c r="C6" s="63">
        <f t="shared" ref="C6:M6" si="2">
C8</f>
        <v>
80004</v>
      </c>
      <c r="D6" s="63">
        <f t="shared" si="2"/>
        <v>
46</v>
      </c>
      <c r="E6" s="63">
        <f t="shared" si="2"/>
        <v>
6</v>
      </c>
      <c r="F6" s="63">
        <f t="shared" si="2"/>
        <v>
0</v>
      </c>
      <c r="G6" s="63">
        <f t="shared" si="2"/>
        <v>
3</v>
      </c>
      <c r="H6" s="170" t="str">
        <f>
IF(H8&lt;&gt;I8,H8,"")&amp;IF(I8&lt;&gt;J8,I8,"")&amp;"　"&amp;J8</f>
        <v>
茨城県　こども病院</v>
      </c>
      <c r="I6" s="171"/>
      <c r="J6" s="172"/>
      <c r="K6" s="63" t="str">
        <f t="shared" si="2"/>
        <v>
条例全部</v>
      </c>
      <c r="L6" s="63" t="str">
        <f t="shared" si="2"/>
        <v>
病院事業</v>
      </c>
      <c r="M6" s="63" t="str">
        <f t="shared" si="2"/>
        <v>
一般病院</v>
      </c>
      <c r="N6" s="63" t="str">
        <f>
N8</f>
        <v>
100床以上～200床未満</v>
      </c>
      <c r="O6" s="63" t="str">
        <f>
O8</f>
        <v>
学術・研究機関出身</v>
      </c>
      <c r="P6" s="63" t="str">
        <f>
P8</f>
        <v>
指定管理者(利用料金制)</v>
      </c>
      <c r="Q6" s="64">
        <f t="shared" ref="Q6:AG6" si="3">
Q8</f>
        <v>
20</v>
      </c>
      <c r="R6" s="63" t="str">
        <f t="shared" si="3"/>
        <v>
対象</v>
      </c>
      <c r="S6" s="63" t="str">
        <f t="shared" si="3"/>
        <v>
I 未 訓</v>
      </c>
      <c r="T6" s="63" t="str">
        <f t="shared" si="3"/>
        <v>
-</v>
      </c>
      <c r="U6" s="64">
        <f>
U8</f>
        <v>
2921436</v>
      </c>
      <c r="V6" s="64">
        <f>
V8</f>
        <v>
13503</v>
      </c>
      <c r="W6" s="63" t="str">
        <f>
W8</f>
        <v>
非該当</v>
      </c>
      <c r="X6" s="63" t="str">
        <f t="shared" si="3"/>
        <v>
７：１</v>
      </c>
      <c r="Y6" s="64">
        <f t="shared" si="3"/>
        <v>
115</v>
      </c>
      <c r="Z6" s="64" t="str">
        <f t="shared" si="3"/>
        <v>
-</v>
      </c>
      <c r="AA6" s="64" t="str">
        <f t="shared" si="3"/>
        <v>
-</v>
      </c>
      <c r="AB6" s="64" t="str">
        <f t="shared" si="3"/>
        <v>
-</v>
      </c>
      <c r="AC6" s="64" t="str">
        <f t="shared" si="3"/>
        <v>
-</v>
      </c>
      <c r="AD6" s="64">
        <f t="shared" si="3"/>
        <v>
115</v>
      </c>
      <c r="AE6" s="64">
        <f t="shared" si="3"/>
        <v>
115</v>
      </c>
      <c r="AF6" s="64" t="str">
        <f t="shared" si="3"/>
        <v>
-</v>
      </c>
      <c r="AG6" s="64">
        <f t="shared" si="3"/>
        <v>
115</v>
      </c>
      <c r="AH6" s="65">
        <f>
IF(AH8="-",NA(),AH8)</f>
        <v>
100.5</v>
      </c>
      <c r="AI6" s="65">
        <f t="shared" ref="AI6:AQ6" si="4">
IF(AI8="-",NA(),AI8)</f>
        <v>
99.1</v>
      </c>
      <c r="AJ6" s="65">
        <f t="shared" si="4"/>
        <v>
100.2</v>
      </c>
      <c r="AK6" s="65">
        <f t="shared" si="4"/>
        <v>
102.6</v>
      </c>
      <c r="AL6" s="65">
        <f t="shared" si="4"/>
        <v>
103.1</v>
      </c>
      <c r="AM6" s="65">
        <f t="shared" si="4"/>
        <v>
98.3</v>
      </c>
      <c r="AN6" s="65">
        <f t="shared" si="4"/>
        <v>
96.7</v>
      </c>
      <c r="AO6" s="65">
        <f t="shared" si="4"/>
        <v>
96.6</v>
      </c>
      <c r="AP6" s="65">
        <f t="shared" si="4"/>
        <v>
97.2</v>
      </c>
      <c r="AQ6" s="65">
        <f t="shared" si="4"/>
        <v>
96.9</v>
      </c>
      <c r="AR6" s="65" t="str">
        <f>
IF(AR8="-","【-】","【"&amp;SUBSTITUTE(TEXT(AR8,"#,##0.0"),"-","△")&amp;"】")</f>
        <v>
【98.2】</v>
      </c>
      <c r="AS6" s="65">
        <f>
IF(AS8="-",NA(),AS8)</f>
        <v>
78.3</v>
      </c>
      <c r="AT6" s="65">
        <f t="shared" ref="AT6:BB6" si="5">
IF(AT8="-",NA(),AT8)</f>
        <v>
78.599999999999994</v>
      </c>
      <c r="AU6" s="65">
        <f t="shared" si="5"/>
        <v>
80</v>
      </c>
      <c r="AV6" s="65">
        <f t="shared" si="5"/>
        <v>
81.400000000000006</v>
      </c>
      <c r="AW6" s="65">
        <f t="shared" si="5"/>
        <v>
80.5</v>
      </c>
      <c r="AX6" s="65">
        <f t="shared" si="5"/>
        <v>
85.3</v>
      </c>
      <c r="AY6" s="65">
        <f t="shared" si="5"/>
        <v>
84.2</v>
      </c>
      <c r="AZ6" s="65">
        <f t="shared" si="5"/>
        <v>
83.9</v>
      </c>
      <c r="BA6" s="65">
        <f t="shared" si="5"/>
        <v>
84</v>
      </c>
      <c r="BB6" s="65">
        <f t="shared" si="5"/>
        <v>
84.3</v>
      </c>
      <c r="BC6" s="65" t="str">
        <f>
IF(BC8="-","【-】","【"&amp;SUBSTITUTE(TEXT(BC8,"#,##0.0"),"-","△")&amp;"】")</f>
        <v>
【89.5】</v>
      </c>
      <c r="BD6" s="65">
        <f>
IF(BD8="-",NA(),BD8)</f>
        <v>
0</v>
      </c>
      <c r="BE6" s="65">
        <f t="shared" ref="BE6:BM6" si="6">
IF(BE8="-",NA(),BE8)</f>
        <v>
1.4</v>
      </c>
      <c r="BF6" s="65">
        <f t="shared" si="6"/>
        <v>
0</v>
      </c>
      <c r="BG6" s="65">
        <f t="shared" si="6"/>
        <v>
0</v>
      </c>
      <c r="BH6" s="65">
        <f t="shared" si="6"/>
        <v>
0</v>
      </c>
      <c r="BI6" s="65">
        <f t="shared" si="6"/>
        <v>
118.9</v>
      </c>
      <c r="BJ6" s="65">
        <f t="shared" si="6"/>
        <v>
119.5</v>
      </c>
      <c r="BK6" s="65">
        <f t="shared" si="6"/>
        <v>
116.9</v>
      </c>
      <c r="BL6" s="65">
        <f t="shared" si="6"/>
        <v>
117.1</v>
      </c>
      <c r="BM6" s="65">
        <f t="shared" si="6"/>
        <v>
120.5</v>
      </c>
      <c r="BN6" s="65" t="str">
        <f>
IF(BN8="-","【-】","【"&amp;SUBSTITUTE(TEXT(BN8,"#,##0.0"),"-","△")&amp;"】")</f>
        <v>
【59.6】</v>
      </c>
      <c r="BO6" s="65">
        <f>
IF(BO8="-",NA(),BO8)</f>
        <v>
85</v>
      </c>
      <c r="BP6" s="65">
        <f t="shared" ref="BP6:BX6" si="7">
IF(BP8="-",NA(),BP8)</f>
        <v>
88.7</v>
      </c>
      <c r="BQ6" s="65">
        <f t="shared" si="7"/>
        <v>
90.6</v>
      </c>
      <c r="BR6" s="65">
        <f t="shared" si="7"/>
        <v>
91.4</v>
      </c>
      <c r="BS6" s="65">
        <f t="shared" si="7"/>
        <v>
88.6</v>
      </c>
      <c r="BT6" s="65">
        <f t="shared" si="7"/>
        <v>
67.900000000000006</v>
      </c>
      <c r="BU6" s="65">
        <f t="shared" si="7"/>
        <v>
69.8</v>
      </c>
      <c r="BV6" s="65">
        <f t="shared" si="7"/>
        <v>
69.7</v>
      </c>
      <c r="BW6" s="65">
        <f t="shared" si="7"/>
        <v>
70.099999999999994</v>
      </c>
      <c r="BX6" s="65">
        <f t="shared" si="7"/>
        <v>
70.400000000000006</v>
      </c>
      <c r="BY6" s="65" t="str">
        <f>
IF(BY8="-","【-】","【"&amp;SUBSTITUTE(TEXT(BY8,"#,##0.0"),"-","△")&amp;"】")</f>
        <v>
【74.7】</v>
      </c>
      <c r="BZ6" s="66">
        <f>
IF(BZ8="-",NA(),BZ8)</f>
        <v>
83214</v>
      </c>
      <c r="CA6" s="66">
        <f t="shared" ref="CA6:CI6" si="8">
IF(CA8="-",NA(),CA8)</f>
        <v>
84007</v>
      </c>
      <c r="CB6" s="66">
        <f t="shared" si="8"/>
        <v>
86891</v>
      </c>
      <c r="CC6" s="66">
        <f t="shared" si="8"/>
        <v>
93100</v>
      </c>
      <c r="CD6" s="66">
        <f t="shared" si="8"/>
        <v>
100296</v>
      </c>
      <c r="CE6" s="66">
        <f t="shared" si="8"/>
        <v>
32532</v>
      </c>
      <c r="CF6" s="66">
        <f t="shared" si="8"/>
        <v>
33492</v>
      </c>
      <c r="CG6" s="66">
        <f t="shared" si="8"/>
        <v>
34136</v>
      </c>
      <c r="CH6" s="66">
        <f t="shared" si="8"/>
        <v>
34924</v>
      </c>
      <c r="CI6" s="66">
        <f t="shared" si="8"/>
        <v>
35788</v>
      </c>
      <c r="CJ6" s="65" t="str">
        <f>
IF(CJ8="-","【-】","【"&amp;SUBSTITUTE(TEXT(CJ8,"#,##0"),"-","△")&amp;"】")</f>
        <v>
【53,621】</v>
      </c>
      <c r="CK6" s="66">
        <f>
IF(CK8="-",NA(),CK8)</f>
        <v>
23459</v>
      </c>
      <c r="CL6" s="66">
        <f t="shared" ref="CL6:CT6" si="9">
IF(CL8="-",NA(),CL8)</f>
        <v>
23725</v>
      </c>
      <c r="CM6" s="66">
        <f t="shared" si="9"/>
        <v>
26108</v>
      </c>
      <c r="CN6" s="66">
        <f t="shared" si="9"/>
        <v>
26394</v>
      </c>
      <c r="CO6" s="66">
        <f t="shared" si="9"/>
        <v>
24663</v>
      </c>
      <c r="CP6" s="66">
        <f t="shared" si="9"/>
        <v>
10037</v>
      </c>
      <c r="CQ6" s="66">
        <f t="shared" si="9"/>
        <v>
9976</v>
      </c>
      <c r="CR6" s="66">
        <f t="shared" si="9"/>
        <v>
10130</v>
      </c>
      <c r="CS6" s="66">
        <f t="shared" si="9"/>
        <v>
10244</v>
      </c>
      <c r="CT6" s="66">
        <f t="shared" si="9"/>
        <v>
10602</v>
      </c>
      <c r="CU6" s="65" t="str">
        <f>
IF(CU8="-","【-】","【"&amp;SUBSTITUTE(TEXT(CU8,"#,##0"),"-","△")&amp;"】")</f>
        <v>
【15,586】</v>
      </c>
      <c r="CV6" s="65">
        <f>
IF(CV8="-",NA(),CV8)</f>
        <v>
62.9</v>
      </c>
      <c r="CW6" s="65">
        <f t="shared" ref="CW6:DE6" si="10">
IF(CW8="-",NA(),CW8)</f>
        <v>
64.5</v>
      </c>
      <c r="CX6" s="65">
        <f t="shared" si="10"/>
        <v>
62.1</v>
      </c>
      <c r="CY6" s="65">
        <f t="shared" si="10"/>
        <v>
59.3</v>
      </c>
      <c r="CZ6" s="65">
        <f t="shared" si="10"/>
        <v>
61.3</v>
      </c>
      <c r="DA6" s="65">
        <f t="shared" si="10"/>
        <v>
62.5</v>
      </c>
      <c r="DB6" s="65">
        <f t="shared" si="10"/>
        <v>
63.4</v>
      </c>
      <c r="DC6" s="65">
        <f t="shared" si="10"/>
        <v>
63.4</v>
      </c>
      <c r="DD6" s="65">
        <f t="shared" si="10"/>
        <v>
63.7</v>
      </c>
      <c r="DE6" s="65">
        <f t="shared" si="10"/>
        <v>
63.3</v>
      </c>
      <c r="DF6" s="65" t="str">
        <f>
IF(DF8="-","【-】","【"&amp;SUBSTITUTE(TEXT(DF8,"#,##0.0"),"-","△")&amp;"】")</f>
        <v>
【54.6】</v>
      </c>
      <c r="DG6" s="65">
        <f>
IF(DG8="-",NA(),DG8)</f>
        <v>
28.6</v>
      </c>
      <c r="DH6" s="65">
        <f t="shared" ref="DH6:DP6" si="11">
IF(DH8="-",NA(),DH8)</f>
        <v>
28.8</v>
      </c>
      <c r="DI6" s="65">
        <f t="shared" si="11"/>
        <v>
31.1</v>
      </c>
      <c r="DJ6" s="65">
        <f t="shared" si="11"/>
        <v>
29.7</v>
      </c>
      <c r="DK6" s="65">
        <f t="shared" si="11"/>
        <v>
28.4</v>
      </c>
      <c r="DL6" s="65">
        <f t="shared" si="11"/>
        <v>
19</v>
      </c>
      <c r="DM6" s="65">
        <f t="shared" si="11"/>
        <v>
18.7</v>
      </c>
      <c r="DN6" s="65">
        <f t="shared" si="11"/>
        <v>
18.3</v>
      </c>
      <c r="DO6" s="65">
        <f t="shared" si="11"/>
        <v>
17.7</v>
      </c>
      <c r="DP6" s="65">
        <f t="shared" si="11"/>
        <v>
17.5</v>
      </c>
      <c r="DQ6" s="65" t="str">
        <f>
IF(DQ8="-","【-】","【"&amp;SUBSTITUTE(TEXT(DQ8,"#,##0.0"),"-","△")&amp;"】")</f>
        <v>
【25.0】</v>
      </c>
      <c r="DR6" s="65">
        <f>
IF(DR8="-",NA(),DR8)</f>
        <v>
64.5</v>
      </c>
      <c r="DS6" s="65">
        <f t="shared" ref="DS6:EA6" si="12">
IF(DS8="-",NA(),DS8)</f>
        <v>
63.3</v>
      </c>
      <c r="DT6" s="65">
        <f t="shared" si="12"/>
        <v>
60.1</v>
      </c>
      <c r="DU6" s="65">
        <f t="shared" si="12"/>
        <v>
61.4</v>
      </c>
      <c r="DV6" s="65">
        <f t="shared" si="12"/>
        <v>
62.5</v>
      </c>
      <c r="DW6" s="65">
        <f t="shared" si="12"/>
        <v>
52.4</v>
      </c>
      <c r="DX6" s="65">
        <f t="shared" si="12"/>
        <v>
52.5</v>
      </c>
      <c r="DY6" s="65">
        <f t="shared" si="12"/>
        <v>
53.5</v>
      </c>
      <c r="DZ6" s="65">
        <f t="shared" si="12"/>
        <v>
54.1</v>
      </c>
      <c r="EA6" s="65">
        <f t="shared" si="12"/>
        <v>
54.6</v>
      </c>
      <c r="EB6" s="65" t="str">
        <f>
IF(EB8="-","【-】","【"&amp;SUBSTITUTE(TEXT(EB8,"#,##0.0"),"-","△")&amp;"】")</f>
        <v>
【53.5】</v>
      </c>
      <c r="EC6" s="65">
        <f>
IF(EC8="-",NA(),EC8)</f>
        <v>
76.400000000000006</v>
      </c>
      <c r="ED6" s="65">
        <f t="shared" ref="ED6:EL6" si="13">
IF(ED8="-",NA(),ED8)</f>
        <v>
70.2</v>
      </c>
      <c r="EE6" s="65">
        <f t="shared" si="13"/>
        <v>
57.7</v>
      </c>
      <c r="EF6" s="65">
        <f t="shared" si="13"/>
        <v>
59.8</v>
      </c>
      <c r="EG6" s="65">
        <f t="shared" si="13"/>
        <v>
60.4</v>
      </c>
      <c r="EH6" s="65">
        <f t="shared" si="13"/>
        <v>
69.2</v>
      </c>
      <c r="EI6" s="65">
        <f t="shared" si="13"/>
        <v>
69.7</v>
      </c>
      <c r="EJ6" s="65">
        <f t="shared" si="13"/>
        <v>
71.3</v>
      </c>
      <c r="EK6" s="65">
        <f t="shared" si="13"/>
        <v>
71.400000000000006</v>
      </c>
      <c r="EL6" s="65">
        <f t="shared" si="13"/>
        <v>
71.7</v>
      </c>
      <c r="EM6" s="65" t="str">
        <f>
IF(EM8="-","【-】","【"&amp;SUBSTITUTE(TEXT(EM8,"#,##0.0"),"-","△")&amp;"】")</f>
        <v>
【70.0】</v>
      </c>
      <c r="EN6" s="66">
        <f>
IF(EN8="-",NA(),EN8)</f>
        <v>
99007765</v>
      </c>
      <c r="EO6" s="66">
        <f t="shared" ref="EO6:EW6" si="14">
IF(EO8="-",NA(),EO8)</f>
        <v>
100967652</v>
      </c>
      <c r="EP6" s="66">
        <f t="shared" si="14"/>
        <v>
106021322</v>
      </c>
      <c r="EQ6" s="66">
        <f t="shared" si="14"/>
        <v>
104647087</v>
      </c>
      <c r="ER6" s="66">
        <f t="shared" si="14"/>
        <v>
105365417</v>
      </c>
      <c r="ES6" s="66">
        <f t="shared" si="14"/>
        <v>
35730958</v>
      </c>
      <c r="ET6" s="66">
        <f t="shared" si="14"/>
        <v>
37752628</v>
      </c>
      <c r="EU6" s="66">
        <f t="shared" si="14"/>
        <v>
39094598</v>
      </c>
      <c r="EV6" s="66">
        <f t="shared" si="14"/>
        <v>
40683727</v>
      </c>
      <c r="EW6" s="66">
        <f t="shared" si="14"/>
        <v>
41891213</v>
      </c>
      <c r="EX6" s="66" t="str">
        <f>
IF(EX8="-","【-】","【"&amp;SUBSTITUTE(TEXT(EX8,"#,##0"),"-","△")&amp;"】")</f>
        <v>
【48,132,898】</v>
      </c>
    </row>
    <row r="7" spans="1:154" s="67" customFormat="1">
      <c r="A7" s="48" t="s">
        <v>
160</v>
      </c>
      <c r="B7" s="63">
        <f t="shared" ref="B7:AG7" si="15">
B8</f>
        <v>
2019</v>
      </c>
      <c r="C7" s="63">
        <f t="shared" si="15"/>
        <v>
80004</v>
      </c>
      <c r="D7" s="63">
        <f t="shared" si="15"/>
        <v>
46</v>
      </c>
      <c r="E7" s="63">
        <f t="shared" si="15"/>
        <v>
6</v>
      </c>
      <c r="F7" s="63">
        <f t="shared" si="15"/>
        <v>
0</v>
      </c>
      <c r="G7" s="63">
        <f t="shared" si="15"/>
        <v>
3</v>
      </c>
      <c r="H7" s="63"/>
      <c r="I7" s="63"/>
      <c r="J7" s="63"/>
      <c r="K7" s="63" t="str">
        <f t="shared" si="15"/>
        <v>
条例全部</v>
      </c>
      <c r="L7" s="63" t="str">
        <f t="shared" si="15"/>
        <v>
病院事業</v>
      </c>
      <c r="M7" s="63" t="str">
        <f t="shared" si="15"/>
        <v>
一般病院</v>
      </c>
      <c r="N7" s="63" t="str">
        <f>
N8</f>
        <v>
100床以上～200床未満</v>
      </c>
      <c r="O7" s="63" t="str">
        <f>
O8</f>
        <v>
学術・研究機関出身</v>
      </c>
      <c r="P7" s="63" t="str">
        <f>
P8</f>
        <v>
指定管理者(利用料金制)</v>
      </c>
      <c r="Q7" s="64">
        <f t="shared" si="15"/>
        <v>
20</v>
      </c>
      <c r="R7" s="63" t="str">
        <f t="shared" si="15"/>
        <v>
対象</v>
      </c>
      <c r="S7" s="63" t="str">
        <f t="shared" si="15"/>
        <v>
I 未 訓</v>
      </c>
      <c r="T7" s="63" t="str">
        <f t="shared" si="15"/>
        <v>
-</v>
      </c>
      <c r="U7" s="64">
        <f>
U8</f>
        <v>
2921436</v>
      </c>
      <c r="V7" s="64">
        <f>
V8</f>
        <v>
13503</v>
      </c>
      <c r="W7" s="63" t="str">
        <f>
W8</f>
        <v>
非該当</v>
      </c>
      <c r="X7" s="63" t="str">
        <f t="shared" si="15"/>
        <v>
７：１</v>
      </c>
      <c r="Y7" s="64">
        <f t="shared" si="15"/>
        <v>
115</v>
      </c>
      <c r="Z7" s="64" t="str">
        <f t="shared" si="15"/>
        <v>
-</v>
      </c>
      <c r="AA7" s="64" t="str">
        <f t="shared" si="15"/>
        <v>
-</v>
      </c>
      <c r="AB7" s="64" t="str">
        <f t="shared" si="15"/>
        <v>
-</v>
      </c>
      <c r="AC7" s="64" t="str">
        <f t="shared" si="15"/>
        <v>
-</v>
      </c>
      <c r="AD7" s="64">
        <f t="shared" si="15"/>
        <v>
115</v>
      </c>
      <c r="AE7" s="64">
        <f t="shared" si="15"/>
        <v>
115</v>
      </c>
      <c r="AF7" s="64" t="str">
        <f t="shared" si="15"/>
        <v>
-</v>
      </c>
      <c r="AG7" s="64">
        <f t="shared" si="15"/>
        <v>
115</v>
      </c>
      <c r="AH7" s="65">
        <f>
AH8</f>
        <v>
100.5</v>
      </c>
      <c r="AI7" s="65">
        <f t="shared" ref="AI7:AQ7" si="16">
AI8</f>
        <v>
99.1</v>
      </c>
      <c r="AJ7" s="65">
        <f t="shared" si="16"/>
        <v>
100.2</v>
      </c>
      <c r="AK7" s="65">
        <f t="shared" si="16"/>
        <v>
102.6</v>
      </c>
      <c r="AL7" s="65">
        <f t="shared" si="16"/>
        <v>
103.1</v>
      </c>
      <c r="AM7" s="65">
        <f t="shared" si="16"/>
        <v>
98.3</v>
      </c>
      <c r="AN7" s="65">
        <f t="shared" si="16"/>
        <v>
96.7</v>
      </c>
      <c r="AO7" s="65">
        <f t="shared" si="16"/>
        <v>
96.6</v>
      </c>
      <c r="AP7" s="65">
        <f t="shared" si="16"/>
        <v>
97.2</v>
      </c>
      <c r="AQ7" s="65">
        <f t="shared" si="16"/>
        <v>
96.9</v>
      </c>
      <c r="AR7" s="65"/>
      <c r="AS7" s="65">
        <f>
AS8</f>
        <v>
78.3</v>
      </c>
      <c r="AT7" s="65">
        <f t="shared" ref="AT7:BB7" si="17">
AT8</f>
        <v>
78.599999999999994</v>
      </c>
      <c r="AU7" s="65">
        <f t="shared" si="17"/>
        <v>
80</v>
      </c>
      <c r="AV7" s="65">
        <f t="shared" si="17"/>
        <v>
81.400000000000006</v>
      </c>
      <c r="AW7" s="65">
        <f t="shared" si="17"/>
        <v>
80.5</v>
      </c>
      <c r="AX7" s="65">
        <f t="shared" si="17"/>
        <v>
85.3</v>
      </c>
      <c r="AY7" s="65">
        <f t="shared" si="17"/>
        <v>
84.2</v>
      </c>
      <c r="AZ7" s="65">
        <f t="shared" si="17"/>
        <v>
83.9</v>
      </c>
      <c r="BA7" s="65">
        <f t="shared" si="17"/>
        <v>
84</v>
      </c>
      <c r="BB7" s="65">
        <f t="shared" si="17"/>
        <v>
84.3</v>
      </c>
      <c r="BC7" s="65"/>
      <c r="BD7" s="65">
        <f>
BD8</f>
        <v>
0</v>
      </c>
      <c r="BE7" s="65">
        <f t="shared" ref="BE7:BM7" si="18">
BE8</f>
        <v>
1.4</v>
      </c>
      <c r="BF7" s="65">
        <f t="shared" si="18"/>
        <v>
0</v>
      </c>
      <c r="BG7" s="65">
        <f t="shared" si="18"/>
        <v>
0</v>
      </c>
      <c r="BH7" s="65">
        <f t="shared" si="18"/>
        <v>
0</v>
      </c>
      <c r="BI7" s="65">
        <f t="shared" si="18"/>
        <v>
118.9</v>
      </c>
      <c r="BJ7" s="65">
        <f t="shared" si="18"/>
        <v>
119.5</v>
      </c>
      <c r="BK7" s="65">
        <f t="shared" si="18"/>
        <v>
116.9</v>
      </c>
      <c r="BL7" s="65">
        <f t="shared" si="18"/>
        <v>
117.1</v>
      </c>
      <c r="BM7" s="65">
        <f t="shared" si="18"/>
        <v>
120.5</v>
      </c>
      <c r="BN7" s="65"/>
      <c r="BO7" s="65">
        <f>
BO8</f>
        <v>
85</v>
      </c>
      <c r="BP7" s="65">
        <f t="shared" ref="BP7:BX7" si="19">
BP8</f>
        <v>
88.7</v>
      </c>
      <c r="BQ7" s="65">
        <f t="shared" si="19"/>
        <v>
90.6</v>
      </c>
      <c r="BR7" s="65">
        <f t="shared" si="19"/>
        <v>
91.4</v>
      </c>
      <c r="BS7" s="65">
        <f t="shared" si="19"/>
        <v>
88.6</v>
      </c>
      <c r="BT7" s="65">
        <f t="shared" si="19"/>
        <v>
67.900000000000006</v>
      </c>
      <c r="BU7" s="65">
        <f t="shared" si="19"/>
        <v>
69.8</v>
      </c>
      <c r="BV7" s="65">
        <f t="shared" si="19"/>
        <v>
69.7</v>
      </c>
      <c r="BW7" s="65">
        <f t="shared" si="19"/>
        <v>
70.099999999999994</v>
      </c>
      <c r="BX7" s="65">
        <f t="shared" si="19"/>
        <v>
70.400000000000006</v>
      </c>
      <c r="BY7" s="65"/>
      <c r="BZ7" s="66">
        <f>
BZ8</f>
        <v>
83214</v>
      </c>
      <c r="CA7" s="66">
        <f t="shared" ref="CA7:CI7" si="20">
CA8</f>
        <v>
84007</v>
      </c>
      <c r="CB7" s="66">
        <f t="shared" si="20"/>
        <v>
86891</v>
      </c>
      <c r="CC7" s="66">
        <f t="shared" si="20"/>
        <v>
93100</v>
      </c>
      <c r="CD7" s="66">
        <f t="shared" si="20"/>
        <v>
100296</v>
      </c>
      <c r="CE7" s="66">
        <f t="shared" si="20"/>
        <v>
32532</v>
      </c>
      <c r="CF7" s="66">
        <f t="shared" si="20"/>
        <v>
33492</v>
      </c>
      <c r="CG7" s="66">
        <f t="shared" si="20"/>
        <v>
34136</v>
      </c>
      <c r="CH7" s="66">
        <f t="shared" si="20"/>
        <v>
34924</v>
      </c>
      <c r="CI7" s="66">
        <f t="shared" si="20"/>
        <v>
35788</v>
      </c>
      <c r="CJ7" s="65"/>
      <c r="CK7" s="66">
        <f>
CK8</f>
        <v>
23459</v>
      </c>
      <c r="CL7" s="66">
        <f t="shared" ref="CL7:CT7" si="21">
CL8</f>
        <v>
23725</v>
      </c>
      <c r="CM7" s="66">
        <f t="shared" si="21"/>
        <v>
26108</v>
      </c>
      <c r="CN7" s="66">
        <f t="shared" si="21"/>
        <v>
26394</v>
      </c>
      <c r="CO7" s="66">
        <f t="shared" si="21"/>
        <v>
24663</v>
      </c>
      <c r="CP7" s="66">
        <f t="shared" si="21"/>
        <v>
10037</v>
      </c>
      <c r="CQ7" s="66">
        <f t="shared" si="21"/>
        <v>
9976</v>
      </c>
      <c r="CR7" s="66">
        <f t="shared" si="21"/>
        <v>
10130</v>
      </c>
      <c r="CS7" s="66">
        <f t="shared" si="21"/>
        <v>
10244</v>
      </c>
      <c r="CT7" s="66">
        <f t="shared" si="21"/>
        <v>
10602</v>
      </c>
      <c r="CU7" s="65"/>
      <c r="CV7" s="65">
        <f>
CV8</f>
        <v>
62.9</v>
      </c>
      <c r="CW7" s="65">
        <f t="shared" ref="CW7:DE7" si="22">
CW8</f>
        <v>
64.5</v>
      </c>
      <c r="CX7" s="65">
        <f t="shared" si="22"/>
        <v>
62.1</v>
      </c>
      <c r="CY7" s="65">
        <f t="shared" si="22"/>
        <v>
59.3</v>
      </c>
      <c r="CZ7" s="65">
        <f t="shared" si="22"/>
        <v>
61.3</v>
      </c>
      <c r="DA7" s="65">
        <f t="shared" si="22"/>
        <v>
62.5</v>
      </c>
      <c r="DB7" s="65">
        <f t="shared" si="22"/>
        <v>
63.4</v>
      </c>
      <c r="DC7" s="65">
        <f t="shared" si="22"/>
        <v>
63.4</v>
      </c>
      <c r="DD7" s="65">
        <f t="shared" si="22"/>
        <v>
63.7</v>
      </c>
      <c r="DE7" s="65">
        <f t="shared" si="22"/>
        <v>
63.3</v>
      </c>
      <c r="DF7" s="65"/>
      <c r="DG7" s="65">
        <f>
DG8</f>
        <v>
28.6</v>
      </c>
      <c r="DH7" s="65">
        <f t="shared" ref="DH7:DP7" si="23">
DH8</f>
        <v>
28.8</v>
      </c>
      <c r="DI7" s="65">
        <f t="shared" si="23"/>
        <v>
31.1</v>
      </c>
      <c r="DJ7" s="65">
        <f t="shared" si="23"/>
        <v>
29.7</v>
      </c>
      <c r="DK7" s="65">
        <f t="shared" si="23"/>
        <v>
28.4</v>
      </c>
      <c r="DL7" s="65">
        <f t="shared" si="23"/>
        <v>
19</v>
      </c>
      <c r="DM7" s="65">
        <f t="shared" si="23"/>
        <v>
18.7</v>
      </c>
      <c r="DN7" s="65">
        <f t="shared" si="23"/>
        <v>
18.3</v>
      </c>
      <c r="DO7" s="65">
        <f t="shared" si="23"/>
        <v>
17.7</v>
      </c>
      <c r="DP7" s="65">
        <f t="shared" si="23"/>
        <v>
17.5</v>
      </c>
      <c r="DQ7" s="65"/>
      <c r="DR7" s="65">
        <f>
DR8</f>
        <v>
64.5</v>
      </c>
      <c r="DS7" s="65">
        <f t="shared" ref="DS7:EA7" si="24">
DS8</f>
        <v>
63.3</v>
      </c>
      <c r="DT7" s="65">
        <f t="shared" si="24"/>
        <v>
60.1</v>
      </c>
      <c r="DU7" s="65">
        <f t="shared" si="24"/>
        <v>
61.4</v>
      </c>
      <c r="DV7" s="65">
        <f t="shared" si="24"/>
        <v>
62.5</v>
      </c>
      <c r="DW7" s="65">
        <f t="shared" si="24"/>
        <v>
52.4</v>
      </c>
      <c r="DX7" s="65">
        <f t="shared" si="24"/>
        <v>
52.5</v>
      </c>
      <c r="DY7" s="65">
        <f t="shared" si="24"/>
        <v>
53.5</v>
      </c>
      <c r="DZ7" s="65">
        <f t="shared" si="24"/>
        <v>
54.1</v>
      </c>
      <c r="EA7" s="65">
        <f t="shared" si="24"/>
        <v>
54.6</v>
      </c>
      <c r="EB7" s="65"/>
      <c r="EC7" s="65">
        <f>
EC8</f>
        <v>
76.400000000000006</v>
      </c>
      <c r="ED7" s="65">
        <f t="shared" ref="ED7:EL7" si="25">
ED8</f>
        <v>
70.2</v>
      </c>
      <c r="EE7" s="65">
        <f t="shared" si="25"/>
        <v>
57.7</v>
      </c>
      <c r="EF7" s="65">
        <f t="shared" si="25"/>
        <v>
59.8</v>
      </c>
      <c r="EG7" s="65">
        <f t="shared" si="25"/>
        <v>
60.4</v>
      </c>
      <c r="EH7" s="65">
        <f t="shared" si="25"/>
        <v>
69.2</v>
      </c>
      <c r="EI7" s="65">
        <f t="shared" si="25"/>
        <v>
69.7</v>
      </c>
      <c r="EJ7" s="65">
        <f t="shared" si="25"/>
        <v>
71.3</v>
      </c>
      <c r="EK7" s="65">
        <f t="shared" si="25"/>
        <v>
71.400000000000006</v>
      </c>
      <c r="EL7" s="65">
        <f t="shared" si="25"/>
        <v>
71.7</v>
      </c>
      <c r="EM7" s="65"/>
      <c r="EN7" s="66">
        <f>
EN8</f>
        <v>
99007765</v>
      </c>
      <c r="EO7" s="66">
        <f t="shared" ref="EO7:EW7" si="26">
EO8</f>
        <v>
100967652</v>
      </c>
      <c r="EP7" s="66">
        <f t="shared" si="26"/>
        <v>
106021322</v>
      </c>
      <c r="EQ7" s="66">
        <f t="shared" si="26"/>
        <v>
104647087</v>
      </c>
      <c r="ER7" s="66">
        <f t="shared" si="26"/>
        <v>
105365417</v>
      </c>
      <c r="ES7" s="66">
        <f t="shared" si="26"/>
        <v>
35730958</v>
      </c>
      <c r="ET7" s="66">
        <f t="shared" si="26"/>
        <v>
37752628</v>
      </c>
      <c r="EU7" s="66">
        <f t="shared" si="26"/>
        <v>
39094598</v>
      </c>
      <c r="EV7" s="66">
        <f t="shared" si="26"/>
        <v>
40683727</v>
      </c>
      <c r="EW7" s="66">
        <f t="shared" si="26"/>
        <v>
41891213</v>
      </c>
      <c r="EX7" s="66"/>
    </row>
    <row r="8" spans="1:154" s="67" customFormat="1">
      <c r="A8" s="48"/>
      <c r="B8" s="68">
        <v>
2019</v>
      </c>
      <c r="C8" s="68">
        <v>
80004</v>
      </c>
      <c r="D8" s="68">
        <v>
46</v>
      </c>
      <c r="E8" s="68">
        <v>
6</v>
      </c>
      <c r="F8" s="68">
        <v>
0</v>
      </c>
      <c r="G8" s="68">
        <v>
3</v>
      </c>
      <c r="H8" s="68" t="s">
        <v>
161</v>
      </c>
      <c r="I8" s="68" t="s">
        <v>
161</v>
      </c>
      <c r="J8" s="68" t="s">
        <v>
162</v>
      </c>
      <c r="K8" s="68" t="s">
        <v>
163</v>
      </c>
      <c r="L8" s="68" t="s">
        <v>
164</v>
      </c>
      <c r="M8" s="68" t="s">
        <v>
165</v>
      </c>
      <c r="N8" s="68" t="s">
        <v>
166</v>
      </c>
      <c r="O8" s="68" t="s">
        <v>
167</v>
      </c>
      <c r="P8" s="68" t="s">
        <v>
168</v>
      </c>
      <c r="Q8" s="69">
        <v>
20</v>
      </c>
      <c r="R8" s="68" t="s">
        <v>
169</v>
      </c>
      <c r="S8" s="68" t="s">
        <v>
170</v>
      </c>
      <c r="T8" s="68" t="s">
        <v>
38</v>
      </c>
      <c r="U8" s="69">
        <v>
2921436</v>
      </c>
      <c r="V8" s="69">
        <v>
13503</v>
      </c>
      <c r="W8" s="68" t="s">
        <v>
171</v>
      </c>
      <c r="X8" s="70" t="s">
        <v>
172</v>
      </c>
      <c r="Y8" s="69">
        <v>
115</v>
      </c>
      <c r="Z8" s="69" t="s">
        <v>
38</v>
      </c>
      <c r="AA8" s="69" t="s">
        <v>
38</v>
      </c>
      <c r="AB8" s="69" t="s">
        <v>
38</v>
      </c>
      <c r="AC8" s="69" t="s">
        <v>
38</v>
      </c>
      <c r="AD8" s="69">
        <v>
115</v>
      </c>
      <c r="AE8" s="69">
        <v>
115</v>
      </c>
      <c r="AF8" s="69" t="s">
        <v>
38</v>
      </c>
      <c r="AG8" s="69">
        <v>
115</v>
      </c>
      <c r="AH8" s="71">
        <v>
100.5</v>
      </c>
      <c r="AI8" s="71">
        <v>
99.1</v>
      </c>
      <c r="AJ8" s="71">
        <v>
100.2</v>
      </c>
      <c r="AK8" s="71">
        <v>
102.6</v>
      </c>
      <c r="AL8" s="71">
        <v>
103.1</v>
      </c>
      <c r="AM8" s="71">
        <v>
98.3</v>
      </c>
      <c r="AN8" s="71">
        <v>
96.7</v>
      </c>
      <c r="AO8" s="71">
        <v>
96.6</v>
      </c>
      <c r="AP8" s="71">
        <v>
97.2</v>
      </c>
      <c r="AQ8" s="71">
        <v>
96.9</v>
      </c>
      <c r="AR8" s="71">
        <v>
98.2</v>
      </c>
      <c r="AS8" s="71">
        <v>
78.3</v>
      </c>
      <c r="AT8" s="71">
        <v>
78.599999999999994</v>
      </c>
      <c r="AU8" s="71">
        <v>
80</v>
      </c>
      <c r="AV8" s="71">
        <v>
81.400000000000006</v>
      </c>
      <c r="AW8" s="71">
        <v>
80.5</v>
      </c>
      <c r="AX8" s="71">
        <v>
85.3</v>
      </c>
      <c r="AY8" s="71">
        <v>
84.2</v>
      </c>
      <c r="AZ8" s="71">
        <v>
83.9</v>
      </c>
      <c r="BA8" s="71">
        <v>
84</v>
      </c>
      <c r="BB8" s="71">
        <v>
84.3</v>
      </c>
      <c r="BC8" s="71">
        <v>
89.5</v>
      </c>
      <c r="BD8" s="72">
        <v>
0</v>
      </c>
      <c r="BE8" s="72">
        <v>
1.4</v>
      </c>
      <c r="BF8" s="72">
        <v>
0</v>
      </c>
      <c r="BG8" s="72">
        <v>
0</v>
      </c>
      <c r="BH8" s="72">
        <v>
0</v>
      </c>
      <c r="BI8" s="72">
        <v>
118.9</v>
      </c>
      <c r="BJ8" s="72">
        <v>
119.5</v>
      </c>
      <c r="BK8" s="72">
        <v>
116.9</v>
      </c>
      <c r="BL8" s="72">
        <v>
117.1</v>
      </c>
      <c r="BM8" s="72">
        <v>
120.5</v>
      </c>
      <c r="BN8" s="72">
        <v>
59.6</v>
      </c>
      <c r="BO8" s="71">
        <v>
85</v>
      </c>
      <c r="BP8" s="71">
        <v>
88.7</v>
      </c>
      <c r="BQ8" s="71">
        <v>
90.6</v>
      </c>
      <c r="BR8" s="71">
        <v>
91.4</v>
      </c>
      <c r="BS8" s="71">
        <v>
88.6</v>
      </c>
      <c r="BT8" s="71">
        <v>
67.900000000000006</v>
      </c>
      <c r="BU8" s="71">
        <v>
69.8</v>
      </c>
      <c r="BV8" s="71">
        <v>
69.7</v>
      </c>
      <c r="BW8" s="71">
        <v>
70.099999999999994</v>
      </c>
      <c r="BX8" s="71">
        <v>
70.400000000000006</v>
      </c>
      <c r="BY8" s="71">
        <v>
74.7</v>
      </c>
      <c r="BZ8" s="72">
        <v>
83214</v>
      </c>
      <c r="CA8" s="72">
        <v>
84007</v>
      </c>
      <c r="CB8" s="72">
        <v>
86891</v>
      </c>
      <c r="CC8" s="72">
        <v>
93100</v>
      </c>
      <c r="CD8" s="72">
        <v>
100296</v>
      </c>
      <c r="CE8" s="72">
        <v>
32532</v>
      </c>
      <c r="CF8" s="72">
        <v>
33492</v>
      </c>
      <c r="CG8" s="72">
        <v>
34136</v>
      </c>
      <c r="CH8" s="72">
        <v>
34924</v>
      </c>
      <c r="CI8" s="72">
        <v>
35788</v>
      </c>
      <c r="CJ8" s="71">
        <v>
53621</v>
      </c>
      <c r="CK8" s="72">
        <v>
23459</v>
      </c>
      <c r="CL8" s="72">
        <v>
23725</v>
      </c>
      <c r="CM8" s="72">
        <v>
26108</v>
      </c>
      <c r="CN8" s="72">
        <v>
26394</v>
      </c>
      <c r="CO8" s="72">
        <v>
24663</v>
      </c>
      <c r="CP8" s="72">
        <v>
10037</v>
      </c>
      <c r="CQ8" s="72">
        <v>
9976</v>
      </c>
      <c r="CR8" s="72">
        <v>
10130</v>
      </c>
      <c r="CS8" s="72">
        <v>
10244</v>
      </c>
      <c r="CT8" s="72">
        <v>
10602</v>
      </c>
      <c r="CU8" s="71">
        <v>
15586</v>
      </c>
      <c r="CV8" s="72">
        <v>
62.9</v>
      </c>
      <c r="CW8" s="72">
        <v>
64.5</v>
      </c>
      <c r="CX8" s="72">
        <v>
62.1</v>
      </c>
      <c r="CY8" s="72">
        <v>
59.3</v>
      </c>
      <c r="CZ8" s="72">
        <v>
61.3</v>
      </c>
      <c r="DA8" s="72">
        <v>
62.5</v>
      </c>
      <c r="DB8" s="72">
        <v>
63.4</v>
      </c>
      <c r="DC8" s="72">
        <v>
63.4</v>
      </c>
      <c r="DD8" s="72">
        <v>
63.7</v>
      </c>
      <c r="DE8" s="72">
        <v>
63.3</v>
      </c>
      <c r="DF8" s="72">
        <v>
54.6</v>
      </c>
      <c r="DG8" s="72">
        <v>
28.6</v>
      </c>
      <c r="DH8" s="72">
        <v>
28.8</v>
      </c>
      <c r="DI8" s="72">
        <v>
31.1</v>
      </c>
      <c r="DJ8" s="72">
        <v>
29.7</v>
      </c>
      <c r="DK8" s="72">
        <v>
28.4</v>
      </c>
      <c r="DL8" s="72">
        <v>
19</v>
      </c>
      <c r="DM8" s="72">
        <v>
18.7</v>
      </c>
      <c r="DN8" s="72">
        <v>
18.3</v>
      </c>
      <c r="DO8" s="72">
        <v>
17.7</v>
      </c>
      <c r="DP8" s="72">
        <v>
17.5</v>
      </c>
      <c r="DQ8" s="72">
        <v>
25</v>
      </c>
      <c r="DR8" s="71">
        <v>
64.5</v>
      </c>
      <c r="DS8" s="71">
        <v>
63.3</v>
      </c>
      <c r="DT8" s="71">
        <v>
60.1</v>
      </c>
      <c r="DU8" s="71">
        <v>
61.4</v>
      </c>
      <c r="DV8" s="71">
        <v>
62.5</v>
      </c>
      <c r="DW8" s="71">
        <v>
52.4</v>
      </c>
      <c r="DX8" s="71">
        <v>
52.5</v>
      </c>
      <c r="DY8" s="71">
        <v>
53.5</v>
      </c>
      <c r="DZ8" s="71">
        <v>
54.1</v>
      </c>
      <c r="EA8" s="71">
        <v>
54.6</v>
      </c>
      <c r="EB8" s="71">
        <v>
53.5</v>
      </c>
      <c r="EC8" s="71">
        <v>
76.400000000000006</v>
      </c>
      <c r="ED8" s="71">
        <v>
70.2</v>
      </c>
      <c r="EE8" s="71">
        <v>
57.7</v>
      </c>
      <c r="EF8" s="71">
        <v>
59.8</v>
      </c>
      <c r="EG8" s="71">
        <v>
60.4</v>
      </c>
      <c r="EH8" s="71">
        <v>
69.2</v>
      </c>
      <c r="EI8" s="71">
        <v>
69.7</v>
      </c>
      <c r="EJ8" s="71">
        <v>
71.3</v>
      </c>
      <c r="EK8" s="71">
        <v>
71.400000000000006</v>
      </c>
      <c r="EL8" s="71">
        <v>
71.7</v>
      </c>
      <c r="EM8" s="71">
        <v>
70</v>
      </c>
      <c r="EN8" s="72">
        <v>
99007765</v>
      </c>
      <c r="EO8" s="72">
        <v>
100967652</v>
      </c>
      <c r="EP8" s="72">
        <v>
106021322</v>
      </c>
      <c r="EQ8" s="72">
        <v>
104647087</v>
      </c>
      <c r="ER8" s="72">
        <v>
105365417</v>
      </c>
      <c r="ES8" s="72">
        <v>
35730958</v>
      </c>
      <c r="ET8" s="72">
        <v>
37752628</v>
      </c>
      <c r="EU8" s="72">
        <v>
39094598</v>
      </c>
      <c r="EV8" s="72">
        <v>
40683727</v>
      </c>
      <c r="EW8" s="72">
        <v>
41891213</v>
      </c>
      <c r="EX8" s="72">
        <v>
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
173</v>
      </c>
      <c r="C10" s="77" t="s">
        <v>
174</v>
      </c>
      <c r="D10" s="77" t="s">
        <v>
175</v>
      </c>
      <c r="E10" s="77" t="s">
        <v>
176</v>
      </c>
      <c r="F10" s="77" t="s">
        <v>
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
39</v>
      </c>
      <c r="B11" s="78" t="str">
        <f>
IF(VALUE($B$6)=0,"",IF(VALUE($B$6)&gt;2022,"R"&amp;TEXT(VALUE($B$6)-2022,"00"),"H"&amp;VALUE($B$6)-1992))</f>
        <v>
H27</v>
      </c>
      <c r="C11" s="78" t="str">
        <f>
IF(VALUE($B$6)=0,"",IF(VALUE($B$6)&gt;2021,"R"&amp;TEXT(VALUE($B$6)-2021,"00"),"H"&amp;VALUE($B$6)-1991))</f>
        <v>
H28</v>
      </c>
      <c r="D11" s="78" t="str">
        <f>
IF(VALUE($B$6)=0,"",IF(VALUE($B$6)&gt;2020,"R"&amp;TEXT(VALUE($B$6)-2020,"00"),"H"&amp;VALUE($B$6)-1990))</f>
        <v>
H29</v>
      </c>
      <c r="E11" s="78" t="str">
        <f>
IF(VALUE($B$6)=0,"",IF(VALUE($B$6)&gt;2019,"R"&amp;TEXT(VALUE($B$6)-2019,"00"),"H"&amp;VALUE($B$6)-1989))</f>
        <v>
H30</v>
      </c>
      <c r="F11" s="78" t="str">
        <f>
IF(VALUE($B$6)=0,"",IF(VALUE($B$6)&gt;2018,"R"&amp;TEXT(VALUE($B$6)-2018,"00"),"H"&amp;VALUE($B$6)-1988))</f>
        <v>
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2020-12-15T03:51:30Z</dcterms:created>
  <dcterms:modified xsi:type="dcterms:W3CDTF">2021-01-27T05:06:10Z</dcterms:modified>
  <cp:category/>
</cp:coreProperties>
</file>