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110.12\share\財務課NAS\23経営企画室\s9-kikaku\006経営比較分析表（総務省・H27～）\R02\030112_公営企業に係る経営比較分析表（令和元年度決算）の分析等について（依頼）\作成中\"/>
    </mc:Choice>
  </mc:AlternateContent>
  <xr:revisionPtr revIDLastSave="0" documentId="13_ncr:1_{706EC240-0995-4685-96DA-198B01B904A8}" xr6:coauthVersionLast="36" xr6:coauthVersionMax="36" xr10:uidLastSave="{00000000-0000-0000-0000-000000000000}"/>
  <workbookProtection workbookAlgorithmName="SHA-512" workbookHashValue="LwIuV897auR77IqgEDVywnrmA1hUMWZDhJgDSyC62AnP5YKRP8UgKMqUMJsctjRflpKe4EalKRW+LwfT+ed07Q==" workbookSaltValue="2OcXUQlAgQtVpOYTg7tNkA=="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BB10" i="4"/>
  <c r="AT10" i="4"/>
  <c r="AL10" i="4"/>
  <c r="W10" i="4"/>
  <c r="B10" i="4"/>
  <c r="BB8" i="4"/>
  <c r="AT8" i="4"/>
  <c r="AL8" i="4"/>
  <c r="W8" i="4"/>
  <c r="P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<sst xmlns="http://schemas.openxmlformats.org/spreadsheetml/2006/main" count="228" uniqueCount="113">
  <si>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</si>
  <si>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</si>
  <si>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</si>
  <si>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</si>
  <si>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</si>
  <si>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</si>
  <si>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</si>
  <si>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</si>
  <si>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</si>
  <si>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</si>
  <si>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</si>
  <si>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</si>
  <si>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</si>
  <si>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</si>
  <si>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</si>
  <si>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</si>
  <si>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</si>
  <si>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</si>
  <si>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</si>
  <si>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</si>
  <si>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</si>
  <si>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</si>
  <si>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</si>
  <si>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</si>
  <si>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</si>
  <si>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</si>
  <si>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</si>
  <si>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</si>
  <si>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</si>
  <si>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</si>
  <si>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</si>
  <si>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</si>
  <si>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</si>
  <si>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</si>
  <si>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</si>
  <si>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</si>
  <si>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</si>
  <si>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</si>
  <si>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</si>
  <si>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</si>
  <si>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</si>
  <si>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</si>
  <si>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</si>
  <si>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</si>
  <si>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</si>
  <si>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</si>
  <si>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</si>
  <si>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</si>
  <si>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</si>
  <si>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</si>
  <si>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</si>
  <si>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</si>
  <si>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</si>
  <si>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</si>
  <si>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</si>
  <si>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</si>
  <si>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</si>
  <si>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</si>
  <si>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</si>
  <si>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</si>
  <si>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</si>
  <si>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</si>
  <si>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</si>
  <si>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</si>
  <si>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</si>
  <si>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</si>
  <si>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</si>
  <si>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</si>
  <si>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</si>
  <si>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</si>
  <si>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</si>
  <si>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</si>
  <si>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</si>
  <si>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</si>
  <si>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</si>
  <si>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</si>
  <si>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</si>
  <si>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</si>
  <si>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</si>
  <si>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</si>
  <si>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</si>
  <si>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</si>
  <si>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</si>
  <si>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</si>
  <si>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</si>
  <si>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</si>
  <si>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</si>
  <si>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</si>
  <si>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</si>
  <si>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</si>
  <si>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</si>
  <si>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</si>
  <si>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</si>
  <si>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</si>
  <si>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</si>
  <si>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</si>
  <si>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</si>
  <si>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</si>
  <si>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</si>
  <si>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</si>
  <si>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</si>
  <si>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</si>
  <si>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</si>
  <si>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</si>
  <si>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</si>
  <si>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</si>
  <si>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</si>
  <si>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</si>
  <si>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</si>
  <si>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</si>
  <si>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経営の健全性・効率性は良好な状況で推移している。また、企業債等の償還も進み、財政的にも健全に推移している。
　水道事業は受水団体へ水道用水を卸供給しているため、水需要の変化なども考慮しながら、今後とも受水団体と連携し、健全経営を図っていくとともに、将来の大規模な更新に備え準備していく必要がある。
　また、受水団体との給水量及び料金に関する協議を進める中で、給水料金低減要望に応えるためにも給水量の維持確保が必要であることを理解してもらえるよう努めていく。</t>
    <phoneticPr fontId="4"/>
  </si>
  <si>
    <t>　｢①経常収支比率｣は、減価償却費や修繕費などの経費が増加した結果、前年度と比較して低下したものの、100％を超える水準を維持している。
　また、｢②累積欠損金比率｣は、累積欠損金が発生していないため0％となっており、健全な経営を維持している。
　｢③流動比率｣は、未払金の減少などにより前年度と比較して大幅に上昇し、平均値と比べても高い水準にあり、十分な支払能力を確保している。
　｢④企業債残高対給水収益比率｣は、企業債の償還が着実に進んでいるため改善傾向にあり、平均値と比較しても低い水準を維持している。
　｢⑦施設利用率｣は平均値を下回っているものの、｢⑤料金回収率｣は100％を超え平均値と比較して高い水準で推移しており、「⑥給水原価」は平均値と比較して大幅に下回る価格が維持されていることから、経営の効率性は確保されている。
　｢⑧有収率｣は100％であり、施設の稼働状況が全て収益に反映されている。</t>
    <rPh sb="303" eb="305">
      <t>ヒカク</t>
    </rPh>
    <rPh sb="307" eb="308">
      <t>タカ</t>
    </rPh>
    <rPh sb="327" eb="330">
      <t>ヘイキンチ</t>
    </rPh>
    <rPh sb="331" eb="333">
      <t>ヒカク</t>
    </rPh>
    <rPh sb="335" eb="337">
      <t>オオハバ</t>
    </rPh>
    <rPh sb="338" eb="340">
      <t>シタマワ</t>
    </rPh>
    <rPh sb="341" eb="343">
      <t>カカク</t>
    </rPh>
    <rPh sb="344" eb="346">
      <t>イジ</t>
    </rPh>
    <phoneticPr fontId="4"/>
  </si>
  <si>
    <t>　｢①有形固定資産減価償却率｣は、県央第一水道の浄水処理施設の増設等により、前年度と比較して低下し、平均値と比較して低い水準となった。今後は既存施設の計画的な更新・改良工事を実施し、設備機能の維持を図っていく。
　｢②管路経年化率」及び｢③管路更新率｣は、各水道の運転開始が昭和58年以降であり法定耐用年数（40年）を経過した管路が存在しないため、0％で推移している。管路の大規模な更新を要する時期には至っていないが、将来に向けて、更新時期やコストについての検討を行っていく。</t>
    <rPh sb="33" eb="34">
      <t>トウ</t>
    </rPh>
    <rPh sb="54" eb="56">
      <t>ヒカク</t>
    </rPh>
    <rPh sb="58" eb="59">
      <t>ヒク</t>
    </rPh>
    <rPh sb="70" eb="72">
      <t>キソン</t>
    </rPh>
    <rPh sb="72" eb="74">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</si>
</sst>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53-4D58-A45C-A408421A6B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6053-4D58-A45C-A408421A6B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58.54</c:v>
                </c:pt>
                <c:pt idx="1">
                  <c:v>58.25</c:v>
                </c:pt>
                <c:pt idx="2">
                  <c:v>58.54</c:v>
                </c:pt>
                <c:pt idx="3">
                  <c:v>58.54</c:v>
                </c:pt>
                <c:pt idx="4">
                  <c:v>58.54</c:v>
                </c:pt>
              </c:numCache>
            </c:numRef>
          </c:val>
          <c:extLst>
            <c:ext xmlns:c16="http://schemas.microsoft.com/office/drawing/2014/chart" uri="{C3380CC4-5D6E-409C-BE32-E72D297353CC}">
              <c16:uniqueId val="{00000000-4D34-4941-8DF7-50AE76F253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4D34-4941-8DF7-50AE76F253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2E9-419C-ABC5-F90B5DD092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82E9-419C-ABC5-F90B5DD092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134.97</c:v>
                </c:pt>
                <c:pt idx="1">
                  <c:v>147.28</c:v>
                </c:pt>
                <c:pt idx="2">
                  <c:v>142.66</c:v>
                </c:pt>
                <c:pt idx="3">
                  <c:v>140.13</c:v>
                </c:pt>
                <c:pt idx="4">
                  <c:v>138.68</c:v>
                </c:pt>
              </c:numCache>
            </c:numRef>
          </c:val>
          <c:extLst>
            <c:ext xmlns:c16="http://schemas.microsoft.com/office/drawing/2014/chart" uri="{C3380CC4-5D6E-409C-BE32-E72D297353CC}">
              <c16:uniqueId val="{00000000-5E5C-440D-9A93-779B32F9D8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5E5C-440D-9A93-779B32F9D8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52.72</c:v>
                </c:pt>
                <c:pt idx="1">
                  <c:v>53.95</c:v>
                </c:pt>
                <c:pt idx="2">
                  <c:v>55.52</c:v>
                </c:pt>
                <c:pt idx="3">
                  <c:v>54.36</c:v>
                </c:pt>
                <c:pt idx="4">
                  <c:v>53.69</c:v>
                </c:pt>
              </c:numCache>
            </c:numRef>
          </c:val>
          <c:extLst>
            <c:ext xmlns:c16="http://schemas.microsoft.com/office/drawing/2014/chart" uri="{C3380CC4-5D6E-409C-BE32-E72D297353CC}">
              <c16:uniqueId val="{00000000-C15D-4D49-A6E0-E606D857D1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C15D-4D49-A6E0-E606D857D1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CB-4A1B-8F70-4238162F48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53CB-4A1B-8F70-4238162F48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A7-48B3-B5AA-98E129902B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F5A7-48B3-B5AA-98E129902B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670.35</c:v>
                </c:pt>
                <c:pt idx="1">
                  <c:v>820.97</c:v>
                </c:pt>
                <c:pt idx="2">
                  <c:v>480.07</c:v>
                </c:pt>
                <c:pt idx="3">
                  <c:v>854.13</c:v>
                </c:pt>
                <c:pt idx="4">
                  <c:v>1247.73</c:v>
                </c:pt>
              </c:numCache>
            </c:numRef>
          </c:val>
          <c:extLst>
            <c:ext xmlns:c16="http://schemas.microsoft.com/office/drawing/2014/chart" uri="{C3380CC4-5D6E-409C-BE32-E72D297353CC}">
              <c16:uniqueId val="{00000000-9C9C-4EEB-B3BE-AA59F21377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9C9C-4EEB-B3BE-AA59F21377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312.64999999999998</c:v>
                </c:pt>
                <c:pt idx="1">
                  <c:v>288.89</c:v>
                </c:pt>
                <c:pt idx="2">
                  <c:v>273.26</c:v>
                </c:pt>
                <c:pt idx="3">
                  <c:v>249.96</c:v>
                </c:pt>
                <c:pt idx="4">
                  <c:v>225.87</c:v>
                </c:pt>
              </c:numCache>
            </c:numRef>
          </c:val>
          <c:extLst>
            <c:ext xmlns:c16="http://schemas.microsoft.com/office/drawing/2014/chart" uri="{C3380CC4-5D6E-409C-BE32-E72D297353CC}">
              <c16:uniqueId val="{00000000-0A0C-44FB-A544-1375A9931C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0A0C-44FB-A544-1375A9931C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137.03</c:v>
                </c:pt>
                <c:pt idx="1">
                  <c:v>150.57</c:v>
                </c:pt>
                <c:pt idx="2">
                  <c:v>145.19</c:v>
                </c:pt>
                <c:pt idx="3">
                  <c:v>142.36000000000001</c:v>
                </c:pt>
                <c:pt idx="4">
                  <c:v>140.44</c:v>
                </c:pt>
              </c:numCache>
            </c:numRef>
          </c:val>
          <c:extLst>
            <c:ext xmlns:c16="http://schemas.microsoft.com/office/drawing/2014/chart" uri="{C3380CC4-5D6E-409C-BE32-E72D297353CC}">
              <c16:uniqueId val="{00000000-F6A0-4B14-BCB1-A206A10489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F6A0-4B14-BCB1-A206A10489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55.23</c:v>
                </c:pt>
                <c:pt idx="1">
                  <c:v>50.57</c:v>
                </c:pt>
                <c:pt idx="2">
                  <c:v>50.68</c:v>
                </c:pt>
                <c:pt idx="3">
                  <c:v>51.69</c:v>
                </c:pt>
                <c:pt idx="4">
                  <c:v>52.39</c:v>
                </c:pt>
              </c:numCache>
            </c:numRef>
          </c:val>
          <c:extLst>
            <c:ext xmlns:c16="http://schemas.microsoft.com/office/drawing/2014/chart" uri="{C3380CC4-5D6E-409C-BE32-E72D297353CC}">
              <c16:uniqueId val="{00000000-8C36-432C-8C3B-DE6E9409A0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8C36-432C-8C3B-DE6E9409A0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34" zoomScaleNormal="10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その他</v>
      </c>
      <c r="AE8" s="60"/>
      <c r="AF8" s="60"/>
      <c r="AG8" s="60"/>
      <c r="AH8" s="60"/>
      <c r="AI8" s="60"/>
      <c r="AJ8" s="60"/>
      <c r="AK8" s="4"/>
      <c r="AL8" s="61">
        <f>データ!$R$6</f>
        <v>1969439</v>
      </c>
      <c r="AM8" s="61"/>
      <c r="AN8" s="61"/>
      <c r="AO8" s="61"/>
      <c r="AP8" s="61"/>
      <c r="AQ8" s="61"/>
      <c r="AR8" s="61"/>
      <c r="AS8" s="61"/>
      <c r="AT8" s="52">
        <f>データ!$S$6</f>
        <v>6362.28</v>
      </c>
      <c r="AU8" s="53"/>
      <c r="AV8" s="53"/>
      <c r="AW8" s="53"/>
      <c r="AX8" s="53"/>
      <c r="AY8" s="53"/>
      <c r="AZ8" s="53"/>
      <c r="BA8" s="53"/>
      <c r="BB8" s="54">
        <f>データ!$T$6</f>
        <v>309.55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78.17</v>
      </c>
      <c r="J10" s="53"/>
      <c r="K10" s="53"/>
      <c r="L10" s="53"/>
      <c r="M10" s="53"/>
      <c r="N10" s="53"/>
      <c r="O10" s="64"/>
      <c r="P10" s="54">
        <f>データ!$P$6</f>
        <v>99.19</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1627577</v>
      </c>
      <c r="AM10" s="61"/>
      <c r="AN10" s="61"/>
      <c r="AO10" s="61"/>
      <c r="AP10" s="61"/>
      <c r="AQ10" s="61"/>
      <c r="AR10" s="61"/>
      <c r="AS10" s="61"/>
      <c r="AT10" s="52">
        <f>データ!$V$6</f>
        <v>2098.1999999999998</v>
      </c>
      <c r="AU10" s="53"/>
      <c r="AV10" s="53"/>
      <c r="AW10" s="53"/>
      <c r="AX10" s="53"/>
      <c r="AY10" s="53"/>
      <c r="AZ10" s="53"/>
      <c r="BA10" s="53"/>
      <c r="BB10" s="54">
        <f>データ!$W$6</f>
        <v>775.7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Wa/v6bTBlJ9ANOb9bDz+tyXdl7wgA2M4wdyqR+lQ5wfEG0mzmL9XIQ/fqbUuaQC50QWKqCqHR62IwLBWI6BEWQ==" saltValue="B7HLv91vzWbV+aZx+nJ8m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100005</v>
      </c>
      <c r="D6" s="34">
        <f t="shared" si="3"/>
        <v>46</v>
      </c>
      <c r="E6" s="34">
        <f t="shared" si="3"/>
        <v>1</v>
      </c>
      <c r="F6" s="34">
        <f t="shared" si="3"/>
        <v>0</v>
      </c>
      <c r="G6" s="34">
        <f t="shared" si="3"/>
        <v>2</v>
      </c>
      <c r="H6" s="34" t="str">
        <f t="shared" si="3"/>
        <v>群馬県</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78.17</v>
      </c>
      <c r="P6" s="35">
        <f t="shared" si="3"/>
        <v>99.19</v>
      </c>
      <c r="Q6" s="35">
        <f t="shared" si="3"/>
        <v>0</v>
      </c>
      <c r="R6" s="35">
        <f t="shared" si="3"/>
        <v>1969439</v>
      </c>
      <c r="S6" s="35">
        <f t="shared" si="3"/>
        <v>6362.28</v>
      </c>
      <c r="T6" s="35">
        <f t="shared" si="3"/>
        <v>309.55</v>
      </c>
      <c r="U6" s="35">
        <f t="shared" si="3"/>
        <v>1627577</v>
      </c>
      <c r="V6" s="35">
        <f t="shared" si="3"/>
        <v>2098.1999999999998</v>
      </c>
      <c r="W6" s="35">
        <f t="shared" si="3"/>
        <v>775.7</v>
      </c>
      <c r="X6" s="36">
        <f>IF(X7="",NA(),X7)</f>
        <v>134.97</v>
      </c>
      <c r="Y6" s="36">
        <f t="shared" ref="Y6:AG6" si="4">IF(Y7="",NA(),Y7)</f>
        <v>147.28</v>
      </c>
      <c r="Z6" s="36">
        <f t="shared" si="4"/>
        <v>142.66</v>
      </c>
      <c r="AA6" s="36">
        <f t="shared" si="4"/>
        <v>140.13</v>
      </c>
      <c r="AB6" s="36">
        <f t="shared" si="4"/>
        <v>138.68</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670.35</v>
      </c>
      <c r="AU6" s="36">
        <f t="shared" ref="AU6:BC6" si="6">IF(AU7="",NA(),AU7)</f>
        <v>820.97</v>
      </c>
      <c r="AV6" s="36">
        <f t="shared" si="6"/>
        <v>480.07</v>
      </c>
      <c r="AW6" s="36">
        <f t="shared" si="6"/>
        <v>854.13</v>
      </c>
      <c r="AX6" s="36">
        <f t="shared" si="6"/>
        <v>1247.73</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312.64999999999998</v>
      </c>
      <c r="BF6" s="36">
        <f t="shared" ref="BF6:BN6" si="7">IF(BF7="",NA(),BF7)</f>
        <v>288.89</v>
      </c>
      <c r="BG6" s="36">
        <f t="shared" si="7"/>
        <v>273.26</v>
      </c>
      <c r="BH6" s="36">
        <f t="shared" si="7"/>
        <v>249.96</v>
      </c>
      <c r="BI6" s="36">
        <f t="shared" si="7"/>
        <v>225.87</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137.03</v>
      </c>
      <c r="BQ6" s="36">
        <f t="shared" ref="BQ6:BY6" si="8">IF(BQ7="",NA(),BQ7)</f>
        <v>150.57</v>
      </c>
      <c r="BR6" s="36">
        <f t="shared" si="8"/>
        <v>145.19</v>
      </c>
      <c r="BS6" s="36">
        <f t="shared" si="8"/>
        <v>142.36000000000001</v>
      </c>
      <c r="BT6" s="36">
        <f t="shared" si="8"/>
        <v>140.44</v>
      </c>
      <c r="BU6" s="36">
        <f t="shared" si="8"/>
        <v>112.81</v>
      </c>
      <c r="BV6" s="36">
        <f t="shared" si="8"/>
        <v>113.88</v>
      </c>
      <c r="BW6" s="36">
        <f t="shared" si="8"/>
        <v>114.14</v>
      </c>
      <c r="BX6" s="36">
        <f t="shared" si="8"/>
        <v>112.83</v>
      </c>
      <c r="BY6" s="36">
        <f t="shared" si="8"/>
        <v>112.84</v>
      </c>
      <c r="BZ6" s="35" t="str">
        <f>IF(BZ7="","",IF(BZ7="-","【-】","【"&amp;SUBSTITUTE(TEXT(BZ7,"#,##0.00"),"-","△")&amp;"】"))</f>
        <v>【112.84】</v>
      </c>
      <c r="CA6" s="36">
        <f>IF(CA7="",NA(),CA7)</f>
        <v>55.23</v>
      </c>
      <c r="CB6" s="36">
        <f t="shared" ref="CB6:CJ6" si="9">IF(CB7="",NA(),CB7)</f>
        <v>50.57</v>
      </c>
      <c r="CC6" s="36">
        <f t="shared" si="9"/>
        <v>50.68</v>
      </c>
      <c r="CD6" s="36">
        <f t="shared" si="9"/>
        <v>51.69</v>
      </c>
      <c r="CE6" s="36">
        <f t="shared" si="9"/>
        <v>52.39</v>
      </c>
      <c r="CF6" s="36">
        <f t="shared" si="9"/>
        <v>75.3</v>
      </c>
      <c r="CG6" s="36">
        <f t="shared" si="9"/>
        <v>74.02</v>
      </c>
      <c r="CH6" s="36">
        <f t="shared" si="9"/>
        <v>73.03</v>
      </c>
      <c r="CI6" s="36">
        <f t="shared" si="9"/>
        <v>73.86</v>
      </c>
      <c r="CJ6" s="36">
        <f t="shared" si="9"/>
        <v>73.849999999999994</v>
      </c>
      <c r="CK6" s="35" t="str">
        <f>IF(CK7="","",IF(CK7="-","【-】","【"&amp;SUBSTITUTE(TEXT(CK7,"#,##0.00"),"-","△")&amp;"】"))</f>
        <v>【73.85】</v>
      </c>
      <c r="CL6" s="36">
        <f>IF(CL7="",NA(),CL7)</f>
        <v>58.54</v>
      </c>
      <c r="CM6" s="36">
        <f t="shared" ref="CM6:CU6" si="10">IF(CM7="",NA(),CM7)</f>
        <v>58.25</v>
      </c>
      <c r="CN6" s="36">
        <f t="shared" si="10"/>
        <v>58.54</v>
      </c>
      <c r="CO6" s="36">
        <f t="shared" si="10"/>
        <v>58.54</v>
      </c>
      <c r="CP6" s="36">
        <f t="shared" si="10"/>
        <v>58.54</v>
      </c>
      <c r="CQ6" s="36">
        <f t="shared" si="10"/>
        <v>61.82</v>
      </c>
      <c r="CR6" s="36">
        <f t="shared" si="10"/>
        <v>61.66</v>
      </c>
      <c r="CS6" s="36">
        <f t="shared" si="10"/>
        <v>62.19</v>
      </c>
      <c r="CT6" s="36">
        <f t="shared" si="10"/>
        <v>61.77</v>
      </c>
      <c r="CU6" s="36">
        <f t="shared" si="10"/>
        <v>61.69</v>
      </c>
      <c r="CV6" s="35" t="str">
        <f>IF(CV7="","",IF(CV7="-","【-】","【"&amp;SUBSTITUTE(TEXT(CV7,"#,##0.00"),"-","△")&amp;"】"))</f>
        <v>【61.69】</v>
      </c>
      <c r="CW6" s="36">
        <f>IF(CW7="",NA(),CW7)</f>
        <v>100</v>
      </c>
      <c r="CX6" s="36">
        <f t="shared" ref="CX6:DF6" si="11">IF(CX7="",NA(),CX7)</f>
        <v>100</v>
      </c>
      <c r="CY6" s="36">
        <f t="shared" si="11"/>
        <v>100</v>
      </c>
      <c r="CZ6" s="36">
        <f t="shared" si="11"/>
        <v>100</v>
      </c>
      <c r="DA6" s="36">
        <f t="shared" si="11"/>
        <v>100</v>
      </c>
      <c r="DB6" s="36">
        <f t="shared" si="11"/>
        <v>100.03</v>
      </c>
      <c r="DC6" s="36">
        <f t="shared" si="11"/>
        <v>100.05</v>
      </c>
      <c r="DD6" s="36">
        <f t="shared" si="11"/>
        <v>100.05</v>
      </c>
      <c r="DE6" s="36">
        <f t="shared" si="11"/>
        <v>100.08</v>
      </c>
      <c r="DF6" s="36">
        <f t="shared" si="11"/>
        <v>100</v>
      </c>
      <c r="DG6" s="35" t="str">
        <f>IF(DG7="","",IF(DG7="-","【-】","【"&amp;SUBSTITUTE(TEXT(DG7,"#,##0.00"),"-","△")&amp;"】"))</f>
        <v>【100.00】</v>
      </c>
      <c r="DH6" s="36">
        <f>IF(DH7="",NA(),DH7)</f>
        <v>52.72</v>
      </c>
      <c r="DI6" s="36">
        <f t="shared" ref="DI6:DQ6" si="12">IF(DI7="",NA(),DI7)</f>
        <v>53.95</v>
      </c>
      <c r="DJ6" s="36">
        <f t="shared" si="12"/>
        <v>55.52</v>
      </c>
      <c r="DK6" s="36">
        <f t="shared" si="12"/>
        <v>54.36</v>
      </c>
      <c r="DL6" s="36">
        <f t="shared" si="12"/>
        <v>53.69</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5">
        <f t="shared" si="13"/>
        <v>0</v>
      </c>
      <c r="DV6" s="35">
        <f t="shared" si="13"/>
        <v>0</v>
      </c>
      <c r="DW6" s="35">
        <f t="shared" si="13"/>
        <v>0</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2">
      <c r="A7" s="29"/>
      <c r="B7" s="38">
        <v>2019</v>
      </c>
      <c r="C7" s="38">
        <v>100005</v>
      </c>
      <c r="D7" s="38">
        <v>46</v>
      </c>
      <c r="E7" s="38">
        <v>1</v>
      </c>
      <c r="F7" s="38">
        <v>0</v>
      </c>
      <c r="G7" s="38">
        <v>2</v>
      </c>
      <c r="H7" s="38" t="s">
        <v>93</v>
      </c>
      <c r="I7" s="38" t="s">
        <v>94</v>
      </c>
      <c r="J7" s="38" t="s">
        <v>95</v>
      </c>
      <c r="K7" s="38" t="s">
        <v>96</v>
      </c>
      <c r="L7" s="38" t="s">
        <v>97</v>
      </c>
      <c r="M7" s="38" t="s">
        <v>98</v>
      </c>
      <c r="N7" s="39" t="s">
        <v>99</v>
      </c>
      <c r="O7" s="39">
        <v>78.17</v>
      </c>
      <c r="P7" s="39">
        <v>99.19</v>
      </c>
      <c r="Q7" s="39">
        <v>0</v>
      </c>
      <c r="R7" s="39">
        <v>1969439</v>
      </c>
      <c r="S7" s="39">
        <v>6362.28</v>
      </c>
      <c r="T7" s="39">
        <v>309.55</v>
      </c>
      <c r="U7" s="39">
        <v>1627577</v>
      </c>
      <c r="V7" s="39">
        <v>2098.1999999999998</v>
      </c>
      <c r="W7" s="39">
        <v>775.7</v>
      </c>
      <c r="X7" s="39">
        <v>134.97</v>
      </c>
      <c r="Y7" s="39">
        <v>147.28</v>
      </c>
      <c r="Z7" s="39">
        <v>142.66</v>
      </c>
      <c r="AA7" s="39">
        <v>140.13</v>
      </c>
      <c r="AB7" s="39">
        <v>138.68</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670.35</v>
      </c>
      <c r="AU7" s="39">
        <v>820.97</v>
      </c>
      <c r="AV7" s="39">
        <v>480.07</v>
      </c>
      <c r="AW7" s="39">
        <v>854.13</v>
      </c>
      <c r="AX7" s="39">
        <v>1247.73</v>
      </c>
      <c r="AY7" s="39">
        <v>212.95</v>
      </c>
      <c r="AZ7" s="39">
        <v>224.41</v>
      </c>
      <c r="BA7" s="39">
        <v>243.44</v>
      </c>
      <c r="BB7" s="39">
        <v>258.49</v>
      </c>
      <c r="BC7" s="39">
        <v>271.10000000000002</v>
      </c>
      <c r="BD7" s="39">
        <v>271.10000000000002</v>
      </c>
      <c r="BE7" s="39">
        <v>312.64999999999998</v>
      </c>
      <c r="BF7" s="39">
        <v>288.89</v>
      </c>
      <c r="BG7" s="39">
        <v>273.26</v>
      </c>
      <c r="BH7" s="39">
        <v>249.96</v>
      </c>
      <c r="BI7" s="39">
        <v>225.87</v>
      </c>
      <c r="BJ7" s="39">
        <v>333.48</v>
      </c>
      <c r="BK7" s="39">
        <v>320.31</v>
      </c>
      <c r="BL7" s="39">
        <v>303.26</v>
      </c>
      <c r="BM7" s="39">
        <v>290.31</v>
      </c>
      <c r="BN7" s="39">
        <v>272.95999999999998</v>
      </c>
      <c r="BO7" s="39">
        <v>272.95999999999998</v>
      </c>
      <c r="BP7" s="39">
        <v>137.03</v>
      </c>
      <c r="BQ7" s="39">
        <v>150.57</v>
      </c>
      <c r="BR7" s="39">
        <v>145.19</v>
      </c>
      <c r="BS7" s="39">
        <v>142.36000000000001</v>
      </c>
      <c r="BT7" s="39">
        <v>140.44</v>
      </c>
      <c r="BU7" s="39">
        <v>112.81</v>
      </c>
      <c r="BV7" s="39">
        <v>113.88</v>
      </c>
      <c r="BW7" s="39">
        <v>114.14</v>
      </c>
      <c r="BX7" s="39">
        <v>112.83</v>
      </c>
      <c r="BY7" s="39">
        <v>112.84</v>
      </c>
      <c r="BZ7" s="39">
        <v>112.84</v>
      </c>
      <c r="CA7" s="39">
        <v>55.23</v>
      </c>
      <c r="CB7" s="39">
        <v>50.57</v>
      </c>
      <c r="CC7" s="39">
        <v>50.68</v>
      </c>
      <c r="CD7" s="39">
        <v>51.69</v>
      </c>
      <c r="CE7" s="39">
        <v>52.39</v>
      </c>
      <c r="CF7" s="39">
        <v>75.3</v>
      </c>
      <c r="CG7" s="39">
        <v>74.02</v>
      </c>
      <c r="CH7" s="39">
        <v>73.03</v>
      </c>
      <c r="CI7" s="39">
        <v>73.86</v>
      </c>
      <c r="CJ7" s="39">
        <v>73.849999999999994</v>
      </c>
      <c r="CK7" s="39">
        <v>73.849999999999994</v>
      </c>
      <c r="CL7" s="39">
        <v>58.54</v>
      </c>
      <c r="CM7" s="39">
        <v>58.25</v>
      </c>
      <c r="CN7" s="39">
        <v>58.54</v>
      </c>
      <c r="CO7" s="39">
        <v>58.54</v>
      </c>
      <c r="CP7" s="39">
        <v>58.54</v>
      </c>
      <c r="CQ7" s="39">
        <v>61.82</v>
      </c>
      <c r="CR7" s="39">
        <v>61.66</v>
      </c>
      <c r="CS7" s="39">
        <v>62.19</v>
      </c>
      <c r="CT7" s="39">
        <v>61.77</v>
      </c>
      <c r="CU7" s="39">
        <v>61.69</v>
      </c>
      <c r="CV7" s="39">
        <v>61.69</v>
      </c>
      <c r="CW7" s="39">
        <v>100</v>
      </c>
      <c r="CX7" s="39">
        <v>100</v>
      </c>
      <c r="CY7" s="39">
        <v>100</v>
      </c>
      <c r="CZ7" s="39">
        <v>100</v>
      </c>
      <c r="DA7" s="39">
        <v>100</v>
      </c>
      <c r="DB7" s="39">
        <v>100.03</v>
      </c>
      <c r="DC7" s="39">
        <v>100.05</v>
      </c>
      <c r="DD7" s="39">
        <v>100.05</v>
      </c>
      <c r="DE7" s="39">
        <v>100.08</v>
      </c>
      <c r="DF7" s="39">
        <v>100</v>
      </c>
      <c r="DG7" s="39">
        <v>100</v>
      </c>
      <c r="DH7" s="39">
        <v>52.72</v>
      </c>
      <c r="DI7" s="39">
        <v>53.95</v>
      </c>
      <c r="DJ7" s="39">
        <v>55.52</v>
      </c>
      <c r="DK7" s="39">
        <v>54.36</v>
      </c>
      <c r="DL7" s="39">
        <v>53.69</v>
      </c>
      <c r="DM7" s="39">
        <v>52.4</v>
      </c>
      <c r="DN7" s="39">
        <v>53.56</v>
      </c>
      <c r="DO7" s="39">
        <v>54.73</v>
      </c>
      <c r="DP7" s="39">
        <v>55.77</v>
      </c>
      <c r="DQ7" s="39">
        <v>56.48</v>
      </c>
      <c r="DR7" s="39">
        <v>56.48</v>
      </c>
      <c r="DS7" s="39">
        <v>0</v>
      </c>
      <c r="DT7" s="39">
        <v>0</v>
      </c>
      <c r="DU7" s="39">
        <v>0</v>
      </c>
      <c r="DV7" s="39">
        <v>0</v>
      </c>
      <c r="DW7" s="39">
        <v>0</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良和４４</cp:lastModifiedBy>
  <cp:lastPrinted>2021-01-14T02:16:22Z</cp:lastPrinted>
  <dcterms:created xsi:type="dcterms:W3CDTF">2020-12-04T02:05:20Z</dcterms:created>
  <dcterms:modified xsi:type="dcterms:W3CDTF">2021-01-14T04:37:05Z</dcterms:modified>
  <cp:category/>
</cp:coreProperties>
</file>