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110.12\share\財務課NAS\23経営企画室\s9-kikaku\006経営比較分析表（総務省・H27～）\R02\030112_公営企業に係る経営比較分析表（令和元年度決算）の分析等について（依頼）\完成\"/>
    </mc:Choice>
  </mc:AlternateContent>
  <xr:revisionPtr revIDLastSave="0" documentId="8_{D3E65877-D6C2-4F01-8BC8-E4AF2E6327A2}" xr6:coauthVersionLast="36" xr6:coauthVersionMax="36" xr10:uidLastSave="{00000000-0000-0000-0000-000000000000}"/>
  <workbookProtection workbookAlgorithmName="SHA-512" workbookHashValue="fFPE+Sllx5fgkQLtZBWiq0Jia1ZunSA96RKFFCXICDX7CIi1IxBG6zAhmKKzqwVMQvCgrN0W9AVsdm4qUe5sQg==" workbookSaltValue="gDqKTYXZkuVLlat57edv9g==" workbookSpinCount="100000" lockStructure="1"/>
  <bookViews>
    <workbookView xWindow="0" yWindow="0" windowWidth="19200" windowHeight="6280" xr2:uid="{00000000-000D-0000-FFFF-FFFF00000000}"/>
  </bookViews>
  <sheets>
    <sheet name="法適用_工業用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BY10" i="5"/>
  <c r="AR10" i="5"/>
  <c r="AG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CF90" i="4"/>
  <c r="AD90" i="4"/>
  <c r="C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OF56" i="4"/>
  <c r="MN56" i="4"/>
  <c r="LT56" i="4"/>
  <c r="KZ56" i="4"/>
  <c r="KF56" i="4"/>
  <c r="JL56" i="4"/>
  <c r="HT56" i="4"/>
  <c r="GZ56" i="4"/>
  <c r="FL56" i="4"/>
  <c r="ER56" i="4"/>
  <c r="CZ56" i="4"/>
  <c r="CF56" i="4"/>
  <c r="BL56" i="4"/>
  <c r="AR56" i="4"/>
  <c r="X56" i="4"/>
  <c r="RH55" i="4"/>
  <c r="QN55" i="4"/>
  <c r="PT55" i="4"/>
  <c r="OF55" i="4"/>
  <c r="LT55" i="4"/>
  <c r="KZ55" i="4"/>
  <c r="KF55" i="4"/>
  <c r="JL55" i="4"/>
  <c r="HT55" i="4"/>
  <c r="GZ55" i="4"/>
  <c r="GF55" i="4"/>
  <c r="FL55" i="4"/>
  <c r="ER55" i="4"/>
  <c r="CZ55" i="4"/>
  <c r="CF55" i="4"/>
  <c r="AR55" i="4"/>
  <c r="X55" i="4"/>
  <c r="RH54" i="4"/>
  <c r="QN54" i="4"/>
  <c r="OZ54" i="4"/>
  <c r="OF54" i="4"/>
  <c r="MN54" i="4"/>
  <c r="LT54" i="4"/>
  <c r="KF54" i="4"/>
  <c r="JL54" i="4"/>
  <c r="HT54" i="4"/>
  <c r="GZ54" i="4"/>
  <c r="GF54" i="4"/>
  <c r="FL54" i="4"/>
  <c r="ER54" i="4"/>
  <c r="CZ54" i="4"/>
  <c r="CF54" i="4"/>
  <c r="AR54" i="4"/>
  <c r="X54" i="4"/>
  <c r="RH33" i="4"/>
  <c r="QN33" i="4"/>
  <c r="PT33" i="4"/>
  <c r="OZ33" i="4"/>
  <c r="MN33" i="4"/>
  <c r="KZ33" i="4"/>
  <c r="KF33" i="4"/>
  <c r="JL33" i="4"/>
  <c r="GZ33" i="4"/>
  <c r="GF33" i="4"/>
  <c r="FL33" i="4"/>
  <c r="CZ33" i="4"/>
  <c r="CF33" i="4"/>
  <c r="BL33" i="4"/>
  <c r="X33" i="4"/>
  <c r="RH32" i="4"/>
  <c r="QN32" i="4"/>
  <c r="PT32" i="4"/>
  <c r="OZ32" i="4"/>
  <c r="OF32" i="4"/>
  <c r="MN32" i="4"/>
  <c r="LT32" i="4"/>
  <c r="KF32" i="4"/>
  <c r="HT32" i="4"/>
  <c r="GF32" i="4"/>
  <c r="FL32" i="4"/>
  <c r="ER32" i="4"/>
  <c r="CZ32" i="4"/>
  <c r="CF32" i="4"/>
  <c r="BL32" i="4"/>
  <c r="AR32" i="4"/>
  <c r="RH31" i="4"/>
  <c r="QN31" i="4"/>
  <c r="PT31" i="4"/>
  <c r="OZ31" i="4"/>
  <c r="OF31" i="4"/>
  <c r="MN31" i="4"/>
  <c r="LT31" i="4"/>
  <c r="KF31" i="4"/>
  <c r="JL31" i="4"/>
  <c r="HT31" i="4"/>
  <c r="GZ31" i="4"/>
  <c r="GF31" i="4"/>
  <c r="FL31" i="4"/>
  <c r="ER31" i="4"/>
  <c r="CZ31" i="4"/>
  <c r="CF31" i="4"/>
  <c r="AR31" i="4"/>
  <c r="X31" i="4"/>
  <c r="LZ10" i="4"/>
  <c r="IT10" i="4"/>
  <c r="FN10" i="4"/>
  <c r="CH10" i="4"/>
  <c r="B10" i="4"/>
  <c r="PF8" i="4"/>
  <c r="LZ8" i="4"/>
  <c r="IT8" i="4"/>
  <c r="FN8" i="4"/>
  <c r="CH8" i="4"/>
  <c r="B8" i="4"/>
  <c r="B5" i="4"/>
  <c r="JL32" i="4" l="1"/>
  <c r="KZ54" i="4"/>
  <c r="OZ55" i="4"/>
  <c r="BO10" i="5"/>
  <c r="KZ32" i="4"/>
  <c r="BL55" i="4"/>
  <c r="CA79" i="4"/>
  <c r="BZ10" i="5"/>
  <c r="CJ10" i="5"/>
  <c r="BL31" i="4"/>
  <c r="OY79" i="4"/>
  <c r="W10" i="5"/>
  <c r="DG10" i="5"/>
  <c r="GF56" i="4"/>
  <c r="LT33" i="4"/>
  <c r="PZ81" i="4"/>
  <c r="PT54" i="4"/>
  <c r="KZ31" i="4"/>
  <c r="X32" i="4"/>
  <c r="GZ32" i="4"/>
  <c r="BL54" i="4"/>
  <c r="MN55" i="4"/>
  <c r="AH10" i="5"/>
  <c r="DR10" i="5"/>
  <c r="AR33" i="4"/>
  <c r="OF33" i="4"/>
  <c r="RH56" i="4"/>
  <c r="IM79" i="4"/>
  <c r="JN80" i="4"/>
  <c r="AZ81" i="4"/>
  <c r="ER33" i="4"/>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<sst xmlns="http://schemas.openxmlformats.org/spreadsheetml/2006/main" count="262" uniqueCount="106">
  <si>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</si>
  <si>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</si>
  <si>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</si>
  <si>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</si>
  <si>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</si>
  <si>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</si>
  <si>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</si>
  <si>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</si>
  <si>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</si>
  <si>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</si>
  <si>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</si>
  <si>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</si>
  <si>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</si>
  <si>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</si>
  <si>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</si>
  <si>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</si>
  <si>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</si>
  <si>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</si>
  <si>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</si>
  <si>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</si>
  <si>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</si>
  <si>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</si>
  <si>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</si>
  <si>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</si>
  <si>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</si>
  <si>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</si>
  <si>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</si>
  <si>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</si>
  <si>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</si>
  <si>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</si>
  <si>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</si>
  <si>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</si>
  <si>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</si>
  <si>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</si>
  <si>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</si>
  <si>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</si>
  <si>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</si>
  <si>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</si>
  <si>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</si>
  <si>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</si>
  <si>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</si>
  <si>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</si>
  <si>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</si>
  <si>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</si>
  <si>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</si>
  <si>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</si>
  <si>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</si>
  <si>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</si>
  <si>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</si>
  <si>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</si>
  <si>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</si>
  <si>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</si>
  <si>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</si>
  <si>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</si>
  <si>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</si>
  <si>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</si>
  <si>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</si>
  <si>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</si>
  <si>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</si>
  <si>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</si>
  <si>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</si>
  <si>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</si>
  <si>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</si>
  <si>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</si>
  <si>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</si>
  <si>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</si>
  <si>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</si>
  <si>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</si>
  <si>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</si>
  <si>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</si>
  <si>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</si>
  <si>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</si>
  <si>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</si>
  <si>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</si>
  <si>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</si>
  <si>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</si>
  <si>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</si>
  <si>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</si>
  <si>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</si>
  <si>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</si>
  <si>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</si>
  <si>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</si>
  <si>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</si>
  <si>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</si>
  <si>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</si>
  <si>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</si>
  <si>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</si>
  <si>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100005</t>
  </si>
  <si>
    <t>46</t>
  </si>
  <si>
    <t>02</t>
  </si>
  <si>
    <t>0</t>
  </si>
  <si>
    <t>000</t>
  </si>
  <si>
    <t>群馬県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</si>
  <si>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</si>
  <si>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</si>
  <si>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</si>
  <si>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</si>
  <si>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</si>
  <si>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</si>
  <si>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</si>
  <si>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</si>
  <si>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</si>
  <si>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</si>
  <si>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｢①経常収支比率｣は、給水収益の減少や修繕費の増加により</t>
    </r>
    <r>
      <rPr>
        <sz val="11"/>
        <rFont val="ＭＳ ゴシック"/>
        <family val="3"/>
        <charset val="128"/>
      </rPr>
      <t>前年度と比較して減少したが、</t>
    </r>
    <r>
      <rPr>
        <sz val="11"/>
        <color theme="1"/>
        <rFont val="ＭＳ ゴシック"/>
        <family val="3"/>
        <charset val="128"/>
      </rPr>
      <t>100％を超える水準となっている。
　また、｢②累積欠損金比率｣は、累積欠損金が発生していないため0％となっており、健全な経営を維持している。
　｢③流動比率｣は、平均値と比較して低い水準にあるが、現金預金の増加や未払金の減少などにより前年度と比較して上昇し、100％を超える水準を維持している。
　｢④企業債残高対給水収益比率｣は、平均値と比較して高い水準にあるが、引き続き低下傾向にあり償還が進み着実に改善している。
　｢⑤料金回収率｣は、100％を超えているが、平均値と比較して若干低い水準となっている。
　｢⑥給水原価｣は、台風第19号で被災した設備の復旧など修繕費の増加により、前年度と比較して増加し、平均値と比較しても高い水準になった。
　｢⑦施設利用率｣及び｢⑧契約率｣は、大口需要者の撤退により前年度と比較して大幅に低くなった。平均値を下回る水準となっている。今後は、積極的に営業活動に取り組み、受水企業に契約水量の維持・増量を働きかけるとともに、関係機関と連携し、新規受水契約の獲得を図る必要がある。</t>
    </r>
    <rPh sb="12" eb="14">
      <t>キュウスイ</t>
    </rPh>
    <rPh sb="14" eb="16">
      <t>シュウエキ</t>
    </rPh>
    <rPh sb="17" eb="19">
      <t>ゲンショウ</t>
    </rPh>
    <rPh sb="20" eb="22">
      <t>シュウゼン</t>
    </rPh>
    <rPh sb="22" eb="23">
      <t>ヒ</t>
    </rPh>
    <rPh sb="24" eb="26">
      <t>ゾウカ</t>
    </rPh>
    <rPh sb="37" eb="39">
      <t>ゲンショウ</t>
    </rPh>
    <rPh sb="130" eb="132">
      <t>ヒカク</t>
    </rPh>
    <rPh sb="149" eb="150">
      <t>カ</t>
    </rPh>
    <rPh sb="156" eb="157">
      <t>ショウ</t>
    </rPh>
    <rPh sb="229" eb="230">
      <t>ヒ</t>
    </rPh>
    <rPh sb="231" eb="232">
      <t>ツヅ</t>
    </rPh>
    <rPh sb="284" eb="286">
      <t>ヒカク</t>
    </rPh>
    <rPh sb="290" eb="291">
      <t>ヒク</t>
    </rPh>
    <rPh sb="306" eb="308">
      <t>キュウスイ</t>
    </rPh>
    <rPh sb="308" eb="310">
      <t>ゲンカ</t>
    </rPh>
    <rPh sb="313" eb="315">
      <t>タイフウ</t>
    </rPh>
    <rPh sb="315" eb="316">
      <t>ダイ</t>
    </rPh>
    <rPh sb="318" eb="319">
      <t>ゴウ</t>
    </rPh>
    <rPh sb="320" eb="322">
      <t>ヒサイ</t>
    </rPh>
    <rPh sb="324" eb="326">
      <t>セツビ</t>
    </rPh>
    <rPh sb="327" eb="329">
      <t>フッキュウ</t>
    </rPh>
    <rPh sb="331" eb="334">
      <t>シュウゼンヒ</t>
    </rPh>
    <rPh sb="335" eb="337">
      <t>ゾウカ</t>
    </rPh>
    <rPh sb="341" eb="344">
      <t>ゼンネンド</t>
    </rPh>
    <rPh sb="345" eb="347">
      <t>ヒカク</t>
    </rPh>
    <rPh sb="349" eb="351">
      <t>ゾウカ</t>
    </rPh>
    <rPh sb="353" eb="356">
      <t>ヘイキンチ</t>
    </rPh>
    <rPh sb="357" eb="359">
      <t>ヒカク</t>
    </rPh>
    <rPh sb="362" eb="363">
      <t>タカ</t>
    </rPh>
    <rPh sb="364" eb="366">
      <t>スイジュン</t>
    </rPh>
    <rPh sb="382" eb="383">
      <t>オヨ</t>
    </rPh>
    <rPh sb="436" eb="438">
      <t>コンゴ</t>
    </rPh>
    <rPh sb="456" eb="458">
      <t>セッキョク</t>
    </rPh>
    <rPh sb="458" eb="459">
      <t>テキ</t>
    </rPh>
    <rPh sb="460" eb="462">
      <t>エイギョウ</t>
    </rPh>
    <rPh sb="462" eb="464">
      <t>カツドウ</t>
    </rPh>
    <rPh sb="465" eb="466">
      <t>ト</t>
    </rPh>
    <rPh sb="467" eb="468">
      <t>ク</t>
    </rPh>
    <rPh sb="470" eb="472">
      <t>ジュスイ</t>
    </rPh>
    <rPh sb="472" eb="474">
      <t>キギョウ</t>
    </rPh>
    <rPh sb="475" eb="477">
      <t>ケイヤク</t>
    </rPh>
    <rPh sb="477" eb="479">
      <t>スイリョウ</t>
    </rPh>
    <rPh sb="480" eb="482">
      <t>イジ</t>
    </rPh>
    <rPh sb="483" eb="485">
      <t>ゾウリョウ</t>
    </rPh>
    <rPh sb="486" eb="487">
      <t>ハタラ</t>
    </rPh>
    <rPh sb="496" eb="498">
      <t>カンケイ</t>
    </rPh>
    <rPh sb="498" eb="500">
      <t>キカン</t>
    </rPh>
    <rPh sb="501" eb="503">
      <t>レンケイ</t>
    </rPh>
    <rPh sb="505" eb="507">
      <t>シンキケイヤクカクトクハカヒツヨウ</t>
    </rPh>
    <phoneticPr fontId="5"/>
  </si>
  <si>
    <t>　｢①有形固定資産減価償却率｣は、平均値よりも低い水準にあるが、比率は増加傾向にあるため、計画的な修繕、更新・改良工事を実施し、設備機能の維持を図る必要がある。
　｢②管路経年化率」は、給水開始からの期間が耐用年数に達していない管路が多いため、平均値と比較して低い水準にあるが、上昇傾向にある。
　｢③管路更新率｣は、当該年度に更新した管路延長の割合を指す指標であるが、令和元年度は管路更新が無かったため、0となっている。</t>
    <rPh sb="127" eb="129">
      <t>ヒカク</t>
    </rPh>
    <rPh sb="187" eb="189">
      <t>レイワ</t>
    </rPh>
    <rPh sb="189" eb="190">
      <t>ガン</t>
    </rPh>
    <rPh sb="193" eb="195">
      <t>カンロ</t>
    </rPh>
    <rPh sb="195" eb="197">
      <t>コウシン</t>
    </rPh>
    <rPh sb="198" eb="199">
      <t>ナ</t>
    </rPh>
    <phoneticPr fontId="5"/>
  </si>
  <si>
    <t>　経営の健全性・効率性は比較的良好な状況で推移しているが、給水量や契約水量の伸び悩みが課題となっている。
　今後も水需要が見込めない中で、施設の耐震化や老朽化対策などの費用が増加していくことが見込まれ、料金水準の維持が困難となることが予想される。
　老朽化に対しては、今後の需要見込みに応じた事業規模の適正化を検討していくことに加え、長期的な施設の更新需要や収支見通しのもと、施設改良を効率的かつ効果的に実施する必要がある。
　今後も経営の健全性を維持していくため、継続して経費削減に努めるとともに、契約水量の確保に向けた営業活動の強化に取り組み必要がある。</t>
    <rPh sb="38" eb="39">
      <t>ノ</t>
    </rPh>
    <rPh sb="40" eb="41">
      <t>ナヤ</t>
    </rPh>
    <rPh sb="126" eb="129">
      <t>ロウキュウカ</t>
    </rPh>
    <rPh sb="130" eb="131">
      <t>タイ</t>
    </rPh>
    <rPh sb="216" eb="218">
      <t>コンゴ</t>
    </rPh>
    <rPh sb="219" eb="221">
      <t>ケイエイ</t>
    </rPh>
    <rPh sb="222" eb="225">
      <t>ケンゼンセイ</t>
    </rPh>
    <rPh sb="226" eb="228">
      <t>イジ</t>
    </rPh>
    <rPh sb="235" eb="237">
      <t>ケイゾク</t>
    </rPh>
    <rPh sb="239" eb="241">
      <t>ケイヒ</t>
    </rPh>
    <rPh sb="241" eb="243">
      <t>サクゲン</t>
    </rPh>
    <rPh sb="244" eb="245">
      <t>ツト</t>
    </rPh>
    <rPh sb="252" eb="254">
      <t>ケイヤク</t>
    </rPh>
    <rPh sb="254" eb="256">
      <t>スイリョウ</t>
    </rPh>
    <rPh sb="257" eb="259">
      <t>カクホ</t>
    </rPh>
    <rPh sb="260" eb="261">
      <t>ム</t>
    </rPh>
    <rPh sb="263" eb="265">
      <t>エイギョウ</t>
    </rPh>
    <rPh sb="265" eb="267">
      <t>カツドウ</t>
    </rPh>
    <rPh sb="268" eb="270">
      <t>キョウカ</t>
    </rPh>
    <rPh sb="271" eb="272">
      <t>ト</t>
    </rPh>
    <rPh sb="273" eb="274">
      <t>ク</t>
    </rPh>
    <rPh sb="275" eb="27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</si>
</sst>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52.33</c:v>
                </c:pt>
                <c:pt idx="1">
                  <c:v>54.55</c:v>
                </c:pt>
                <c:pt idx="2">
                  <c:v>56.22</c:v>
                </c:pt>
                <c:pt idx="3">
                  <c:v>57.62</c:v>
                </c:pt>
                <c:pt idx="4">
                  <c:v>58.66</c:v>
                </c:pt>
              </c:numCache>
            </c:numRef>
          </c:val>
          <c:extLst>
            <c:ext xmlns:c16="http://schemas.microsoft.com/office/drawing/2014/chart" uri="{C3380CC4-5D6E-409C-BE32-E72D297353CC}">
              <c16:uniqueId val="{00000000-AB84-4D16-A6E0-06C856C7B6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AB84-4D16-A6E0-06C856C7B6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53.99</c:v>
                </c:pt>
                <c:pt idx="2">
                  <c:v>0</c:v>
                </c:pt>
                <c:pt idx="3">
                  <c:v>0</c:v>
                </c:pt>
                <c:pt idx="4">
                  <c:v>0</c:v>
                </c:pt>
              </c:numCache>
            </c:numRef>
          </c:val>
          <c:extLst>
            <c:ext xmlns:c16="http://schemas.microsoft.com/office/drawing/2014/chart" uri="{C3380CC4-5D6E-409C-BE32-E72D297353CC}">
              <c16:uniqueId val="{00000000-5213-4EF2-B483-2D4C7479DB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5213-4EF2-B483-2D4C7479DB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109.94</c:v>
                </c:pt>
                <c:pt idx="1">
                  <c:v>119.69</c:v>
                </c:pt>
                <c:pt idx="2">
                  <c:v>125.27</c:v>
                </c:pt>
                <c:pt idx="3">
                  <c:v>127.98</c:v>
                </c:pt>
                <c:pt idx="4">
                  <c:v>120</c:v>
                </c:pt>
              </c:numCache>
            </c:numRef>
          </c:val>
          <c:extLst>
            <c:ext xmlns:c16="http://schemas.microsoft.com/office/drawing/2014/chart" uri="{C3380CC4-5D6E-409C-BE32-E72D297353CC}">
              <c16:uniqueId val="{00000000-BC60-4D36-B50D-BEDE29AB61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BC60-4D36-B50D-BEDE29AB61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12.95</c:v>
                </c:pt>
                <c:pt idx="2">
                  <c:v>19.66</c:v>
                </c:pt>
                <c:pt idx="3">
                  <c:v>22.82</c:v>
                </c:pt>
                <c:pt idx="4">
                  <c:v>24.14</c:v>
                </c:pt>
              </c:numCache>
            </c:numRef>
          </c:val>
          <c:extLst>
            <c:ext xmlns:c16="http://schemas.microsoft.com/office/drawing/2014/chart" uri="{C3380CC4-5D6E-409C-BE32-E72D297353CC}">
              <c16:uniqueId val="{00000000-8D69-4832-A5B4-F8A4BE083B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8D69-4832-A5B4-F8A4BE083B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0.31</c:v>
                </c:pt>
                <c:pt idx="4">
                  <c:v>0</c:v>
                </c:pt>
              </c:numCache>
            </c:numRef>
          </c:val>
          <c:extLst>
            <c:ext xmlns:c16="http://schemas.microsoft.com/office/drawing/2014/chart" uri="{C3380CC4-5D6E-409C-BE32-E72D297353CC}">
              <c16:uniqueId val="{00000000-E8E4-472B-AF2C-638DF96F12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E8E4-472B-AF2C-638DF96F12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75.11</c:v>
                </c:pt>
                <c:pt idx="1">
                  <c:v>82.95</c:v>
                </c:pt>
                <c:pt idx="2">
                  <c:v>115.44</c:v>
                </c:pt>
                <c:pt idx="3">
                  <c:v>162.9</c:v>
                </c:pt>
                <c:pt idx="4">
                  <c:v>194.39</c:v>
                </c:pt>
              </c:numCache>
            </c:numRef>
          </c:val>
          <c:extLst>
            <c:ext xmlns:c16="http://schemas.microsoft.com/office/drawing/2014/chart" uri="{C3380CC4-5D6E-409C-BE32-E72D297353CC}">
              <c16:uniqueId val="{00000000-85E6-4E02-8A3C-D009C6E63B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85E6-4E02-8A3C-D009C6E63B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486.87</c:v>
                </c:pt>
                <c:pt idx="1">
                  <c:v>448.72</c:v>
                </c:pt>
                <c:pt idx="2">
                  <c:v>405.46</c:v>
                </c:pt>
                <c:pt idx="3">
                  <c:v>363.21</c:v>
                </c:pt>
                <c:pt idx="4">
                  <c:v>334.7</c:v>
                </c:pt>
              </c:numCache>
            </c:numRef>
          </c:val>
          <c:extLst>
            <c:ext xmlns:c16="http://schemas.microsoft.com/office/drawing/2014/chart" uri="{C3380CC4-5D6E-409C-BE32-E72D297353CC}">
              <c16:uniqueId val="{00000000-0B06-44C0-9A91-0BC0B7EBB8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0B06-44C0-9A91-0BC0B7EBB8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101.37</c:v>
                </c:pt>
                <c:pt idx="1">
                  <c:v>112.66</c:v>
                </c:pt>
                <c:pt idx="2">
                  <c:v>119.77</c:v>
                </c:pt>
                <c:pt idx="3">
                  <c:v>121.78</c:v>
                </c:pt>
                <c:pt idx="4">
                  <c:v>113.34</c:v>
                </c:pt>
              </c:numCache>
            </c:numRef>
          </c:val>
          <c:extLst>
            <c:ext xmlns:c16="http://schemas.microsoft.com/office/drawing/2014/chart" uri="{C3380CC4-5D6E-409C-BE32-E72D297353CC}">
              <c16:uniqueId val="{00000000-5047-4439-90CF-D3AB88CEA0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5047-4439-90CF-D3AB88CEA0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13.61</c:v>
                </c:pt>
                <c:pt idx="1">
                  <c:v>12.19</c:v>
                </c:pt>
                <c:pt idx="2">
                  <c:v>11.47</c:v>
                </c:pt>
                <c:pt idx="3">
                  <c:v>16.920000000000002</c:v>
                </c:pt>
                <c:pt idx="4">
                  <c:v>19.350000000000001</c:v>
                </c:pt>
              </c:numCache>
            </c:numRef>
          </c:val>
          <c:extLst>
            <c:ext xmlns:c16="http://schemas.microsoft.com/office/drawing/2014/chart" uri="{C3380CC4-5D6E-409C-BE32-E72D297353CC}">
              <c16:uniqueId val="{00000000-3005-4188-8212-6CDE15264A9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3005-4188-8212-6CDE15264A9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50.97</c:v>
                </c:pt>
                <c:pt idx="1">
                  <c:v>51.11</c:v>
                </c:pt>
                <c:pt idx="2">
                  <c:v>51.06</c:v>
                </c:pt>
                <c:pt idx="3">
                  <c:v>52.37</c:v>
                </c:pt>
                <c:pt idx="4">
                  <c:v>51.46</c:v>
                </c:pt>
              </c:numCache>
            </c:numRef>
          </c:val>
          <c:extLst>
            <c:ext xmlns:c16="http://schemas.microsoft.com/office/drawing/2014/chart" uri="{C3380CC4-5D6E-409C-BE32-E72D297353CC}">
              <c16:uniqueId val="{00000000-C2F0-4E91-A6A7-78095F4AED7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C2F0-4E91-A6A7-78095F4AED7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82.66</c:v>
                </c:pt>
                <c:pt idx="1">
                  <c:v>82.51</c:v>
                </c:pt>
                <c:pt idx="2">
                  <c:v>82.65</c:v>
                </c:pt>
                <c:pt idx="3">
                  <c:v>82.21</c:v>
                </c:pt>
                <c:pt idx="4">
                  <c:v>79.77</c:v>
                </c:pt>
              </c:numCache>
            </c:numRef>
          </c:val>
          <c:extLst>
            <c:ext xmlns:c16="http://schemas.microsoft.com/office/drawing/2014/chart" uri="{C3380CC4-5D6E-409C-BE32-E72D297353CC}">
              <c16:uniqueId val="{00000000-2812-4965-883F-B2723E08986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2812-4965-883F-B2723E08986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ES1" zoomScale="76" zoomScaleNormal="76" workbookViewId="0">
      <selection activeCell="SM68" sqref="SM68:TA8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2">
      <c r="A5" s="2"/>
      <c r="B5" s="70" t="str">
        <f>データ!H7</f>
        <v>群馬県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2">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248500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127882</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2">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2">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61.2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106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198237</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2">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2">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103</v>
      </c>
      <c r="SN16" s="111"/>
      <c r="SO16" s="111"/>
      <c r="SP16" s="111"/>
      <c r="SQ16" s="111"/>
      <c r="SR16" s="111"/>
      <c r="SS16" s="111"/>
      <c r="ST16" s="111"/>
      <c r="SU16" s="111"/>
      <c r="SV16" s="111"/>
      <c r="SW16" s="111"/>
      <c r="SX16" s="111"/>
      <c r="SY16" s="111"/>
      <c r="SZ16" s="111"/>
      <c r="TA16" s="112"/>
    </row>
    <row r="17" spans="1:521" ht="13.5" customHeight="1" x14ac:dyDescent="0.2">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2">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2">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2">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2">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2">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2">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2">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2">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2">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2">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2">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2">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2">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2">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109.94</v>
      </c>
      <c r="Y32" s="129"/>
      <c r="Z32" s="129"/>
      <c r="AA32" s="129"/>
      <c r="AB32" s="129"/>
      <c r="AC32" s="129"/>
      <c r="AD32" s="129"/>
      <c r="AE32" s="129"/>
      <c r="AF32" s="129"/>
      <c r="AG32" s="129"/>
      <c r="AH32" s="129"/>
      <c r="AI32" s="129"/>
      <c r="AJ32" s="129"/>
      <c r="AK32" s="129"/>
      <c r="AL32" s="129"/>
      <c r="AM32" s="129"/>
      <c r="AN32" s="129"/>
      <c r="AO32" s="129"/>
      <c r="AP32" s="129"/>
      <c r="AQ32" s="130"/>
      <c r="AR32" s="128">
        <f>データ!U6</f>
        <v>119.69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125.27</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127.98</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120</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53.99</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75.11</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82.95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115.44</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162.9</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194.39</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486.87</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448.72</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405.46</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363.21</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334.7</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2">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2">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2">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2">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2">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2">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2">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2">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2">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2">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2">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2">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2">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2">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2">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2">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2">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101.37</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112.66</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119.77</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121.78</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113.34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13.61</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12.19</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11.47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16.920000000000002</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19.350000000000001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50.97</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51.11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51.06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52.37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51.46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82.66</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82.51</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82.65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82.21</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79.77</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2">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2">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2">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2">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2">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2">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2">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2">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2">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2">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2">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2">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2">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2">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2">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2">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2">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2">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2">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2">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52.33</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54.55</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56.22</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57.62</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58.66</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0</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12.95</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19.66</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22.82</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24.14</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0</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0</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0.31</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0</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2">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57.35</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57.93</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58.88</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59.48</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60.09</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37.619999999999997</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41.79</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43.44</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48.09</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50.93</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0.11</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0.32</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0.21</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0.13</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0.22</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2">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uH0pM6Vh/IXRP2EgFFB28pw/cI6wG/lbRwDBCPUKQR4YBmOHBWLWNqREcMfDCNMfERy3aH9BIDjE7RDsElPGoA==" saltValue="Ty6lZt7XKKBQn81ASpHGI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2">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2">
      <c r="A6" s="45" t="s">
        <v>85</v>
      </c>
      <c r="B6" s="50"/>
      <c r="C6" s="50"/>
      <c r="D6" s="50"/>
      <c r="E6" s="50"/>
      <c r="F6" s="50"/>
      <c r="G6" s="50"/>
      <c r="H6" s="50"/>
      <c r="I6" s="50"/>
      <c r="J6" s="50"/>
      <c r="K6" s="50"/>
      <c r="L6" s="50"/>
      <c r="M6" s="50"/>
      <c r="N6" s="50"/>
      <c r="O6" s="50"/>
      <c r="P6" s="50"/>
      <c r="Q6" s="51"/>
      <c r="R6" s="50"/>
      <c r="S6" s="50"/>
      <c r="T6" s="52">
        <f t="shared" ref="T6:CE6" si="3">T7</f>
        <v>109.94</v>
      </c>
      <c r="U6" s="52">
        <f>U7</f>
        <v>119.69</v>
      </c>
      <c r="V6" s="52">
        <f>V7</f>
        <v>125.27</v>
      </c>
      <c r="W6" s="52">
        <f>W7</f>
        <v>127.98</v>
      </c>
      <c r="X6" s="52">
        <f t="shared" si="3"/>
        <v>120</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53.99</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75.11</v>
      </c>
      <c r="AQ6" s="52">
        <f>AQ7</f>
        <v>82.95</v>
      </c>
      <c r="AR6" s="52">
        <f>AR7</f>
        <v>115.44</v>
      </c>
      <c r="AS6" s="52">
        <f>AS7</f>
        <v>162.9</v>
      </c>
      <c r="AT6" s="52">
        <f t="shared" si="3"/>
        <v>194.39</v>
      </c>
      <c r="AU6" s="52">
        <f t="shared" si="3"/>
        <v>312.67</v>
      </c>
      <c r="AV6" s="52">
        <f t="shared" si="3"/>
        <v>345.05</v>
      </c>
      <c r="AW6" s="52">
        <f t="shared" si="3"/>
        <v>379.14</v>
      </c>
      <c r="AX6" s="52">
        <f t="shared" si="3"/>
        <v>394.58</v>
      </c>
      <c r="AY6" s="52">
        <f t="shared" si="3"/>
        <v>368.36</v>
      </c>
      <c r="AZ6" s="50" t="str">
        <f>IF(AZ7="-","【-】","【"&amp;SUBSTITUTE(TEXT(AZ7,"#,##0.00"),"-","△")&amp;"】")</f>
        <v>【420.52】</v>
      </c>
      <c r="BA6" s="52">
        <f t="shared" si="3"/>
        <v>486.87</v>
      </c>
      <c r="BB6" s="52">
        <f>BB7</f>
        <v>448.72</v>
      </c>
      <c r="BC6" s="52">
        <f>BC7</f>
        <v>405.46</v>
      </c>
      <c r="BD6" s="52">
        <f>BD7</f>
        <v>363.21</v>
      </c>
      <c r="BE6" s="52">
        <f t="shared" si="3"/>
        <v>334.7</v>
      </c>
      <c r="BF6" s="52">
        <f t="shared" si="3"/>
        <v>272.8</v>
      </c>
      <c r="BG6" s="52">
        <f t="shared" si="3"/>
        <v>255.89</v>
      </c>
      <c r="BH6" s="52">
        <f t="shared" si="3"/>
        <v>242.57</v>
      </c>
      <c r="BI6" s="52">
        <f t="shared" si="3"/>
        <v>235.79</v>
      </c>
      <c r="BJ6" s="52">
        <f t="shared" si="3"/>
        <v>227.51</v>
      </c>
      <c r="BK6" s="50" t="str">
        <f>IF(BK7="-","【-】","【"&amp;SUBSTITUTE(TEXT(BK7,"#,##0.00"),"-","△")&amp;"】")</f>
        <v>【238.81】</v>
      </c>
      <c r="BL6" s="52">
        <f t="shared" si="3"/>
        <v>101.37</v>
      </c>
      <c r="BM6" s="52">
        <f>BM7</f>
        <v>112.66</v>
      </c>
      <c r="BN6" s="52">
        <f>BN7</f>
        <v>119.77</v>
      </c>
      <c r="BO6" s="52">
        <f>BO7</f>
        <v>121.78</v>
      </c>
      <c r="BP6" s="52">
        <f t="shared" si="3"/>
        <v>113.34</v>
      </c>
      <c r="BQ6" s="52">
        <f t="shared" si="3"/>
        <v>119.5</v>
      </c>
      <c r="BR6" s="52">
        <f t="shared" si="3"/>
        <v>118.99</v>
      </c>
      <c r="BS6" s="52">
        <f t="shared" si="3"/>
        <v>119.17</v>
      </c>
      <c r="BT6" s="52">
        <f t="shared" si="3"/>
        <v>117.72</v>
      </c>
      <c r="BU6" s="52">
        <f t="shared" si="3"/>
        <v>117.69</v>
      </c>
      <c r="BV6" s="50" t="str">
        <f>IF(BV7="-","【-】","【"&amp;SUBSTITUTE(TEXT(BV7,"#,##0.00"),"-","△")&amp;"】")</f>
        <v>【115.00】</v>
      </c>
      <c r="BW6" s="52">
        <f t="shared" si="3"/>
        <v>13.61</v>
      </c>
      <c r="BX6" s="52">
        <f>BX7</f>
        <v>12.19</v>
      </c>
      <c r="BY6" s="52">
        <f>BY7</f>
        <v>11.47</v>
      </c>
      <c r="BZ6" s="52">
        <f>BZ7</f>
        <v>16.920000000000002</v>
      </c>
      <c r="CA6" s="52">
        <f t="shared" si="3"/>
        <v>19.350000000000001</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50.97</v>
      </c>
      <c r="CI6" s="52">
        <f>CI7</f>
        <v>51.11</v>
      </c>
      <c r="CJ6" s="52">
        <f>CJ7</f>
        <v>51.06</v>
      </c>
      <c r="CK6" s="52">
        <f>CK7</f>
        <v>52.37</v>
      </c>
      <c r="CL6" s="52">
        <f t="shared" si="5"/>
        <v>51.46</v>
      </c>
      <c r="CM6" s="52">
        <f t="shared" si="5"/>
        <v>57.52</v>
      </c>
      <c r="CN6" s="52">
        <f t="shared" si="5"/>
        <v>57.55</v>
      </c>
      <c r="CO6" s="52">
        <f t="shared" si="5"/>
        <v>57.69</v>
      </c>
      <c r="CP6" s="52">
        <f t="shared" si="5"/>
        <v>58.56</v>
      </c>
      <c r="CQ6" s="52">
        <f t="shared" si="5"/>
        <v>57.96</v>
      </c>
      <c r="CR6" s="50" t="str">
        <f>IF(CR7="-","【-】","【"&amp;SUBSTITUTE(TEXT(CR7,"#,##0.00"),"-","△")&amp;"】")</f>
        <v>【55.21】</v>
      </c>
      <c r="CS6" s="52">
        <f t="shared" ref="CS6:DB6" si="6">CS7</f>
        <v>82.66</v>
      </c>
      <c r="CT6" s="52">
        <f>CT7</f>
        <v>82.51</v>
      </c>
      <c r="CU6" s="52">
        <f>CU7</f>
        <v>82.65</v>
      </c>
      <c r="CV6" s="52">
        <f>CV7</f>
        <v>82.21</v>
      </c>
      <c r="CW6" s="52">
        <f t="shared" si="6"/>
        <v>79.77</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52.33</v>
      </c>
      <c r="DE6" s="52">
        <f>DE7</f>
        <v>54.55</v>
      </c>
      <c r="DF6" s="52">
        <f>DF7</f>
        <v>56.22</v>
      </c>
      <c r="DG6" s="52">
        <f>DG7</f>
        <v>57.62</v>
      </c>
      <c r="DH6" s="52">
        <f t="shared" si="7"/>
        <v>58.66</v>
      </c>
      <c r="DI6" s="52">
        <f t="shared" si="7"/>
        <v>57.35</v>
      </c>
      <c r="DJ6" s="52">
        <f t="shared" si="7"/>
        <v>57.93</v>
      </c>
      <c r="DK6" s="52">
        <f t="shared" si="7"/>
        <v>58.88</v>
      </c>
      <c r="DL6" s="52">
        <f t="shared" si="7"/>
        <v>59.48</v>
      </c>
      <c r="DM6" s="52">
        <f t="shared" si="7"/>
        <v>60.09</v>
      </c>
      <c r="DN6" s="50" t="str">
        <f>IF(DN7="-","【-】","【"&amp;SUBSTITUTE(TEXT(DN7,"#,##0.00"),"-","△")&amp;"】")</f>
        <v>【59.23】</v>
      </c>
      <c r="DO6" s="52">
        <f t="shared" ref="DO6:DX6" si="8">DO7</f>
        <v>0</v>
      </c>
      <c r="DP6" s="52">
        <f>DP7</f>
        <v>12.95</v>
      </c>
      <c r="DQ6" s="52">
        <f>DQ7</f>
        <v>19.66</v>
      </c>
      <c r="DR6" s="52">
        <f>DR7</f>
        <v>22.82</v>
      </c>
      <c r="DS6" s="52">
        <f t="shared" si="8"/>
        <v>24.14</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0</v>
      </c>
      <c r="EB6" s="52">
        <f>EB7</f>
        <v>0</v>
      </c>
      <c r="EC6" s="52">
        <f>EC7</f>
        <v>0.31</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2">
      <c r="A7"/>
      <c r="B7" s="54" t="s">
        <v>86</v>
      </c>
      <c r="C7" s="54" t="s">
        <v>87</v>
      </c>
      <c r="D7" s="54" t="s">
        <v>88</v>
      </c>
      <c r="E7" s="54" t="s">
        <v>89</v>
      </c>
      <c r="F7" s="54" t="s">
        <v>90</v>
      </c>
      <c r="G7" s="54" t="s">
        <v>91</v>
      </c>
      <c r="H7" s="54" t="s">
        <v>92</v>
      </c>
      <c r="I7" s="54" t="s">
        <v>93</v>
      </c>
      <c r="J7" s="54" t="s">
        <v>94</v>
      </c>
      <c r="K7" s="55">
        <v>248500</v>
      </c>
      <c r="L7" s="54" t="s">
        <v>95</v>
      </c>
      <c r="M7" s="55">
        <v>2</v>
      </c>
      <c r="N7" s="55">
        <v>127882</v>
      </c>
      <c r="O7" s="56" t="s">
        <v>96</v>
      </c>
      <c r="P7" s="56">
        <v>61.2</v>
      </c>
      <c r="Q7" s="55">
        <v>106</v>
      </c>
      <c r="R7" s="55">
        <v>198237</v>
      </c>
      <c r="S7" s="54" t="s">
        <v>97</v>
      </c>
      <c r="T7" s="57">
        <v>109.94</v>
      </c>
      <c r="U7" s="57">
        <v>119.69</v>
      </c>
      <c r="V7" s="57">
        <v>125.27</v>
      </c>
      <c r="W7" s="57">
        <v>127.98</v>
      </c>
      <c r="X7" s="57">
        <v>120</v>
      </c>
      <c r="Y7" s="57">
        <v>123.35</v>
      </c>
      <c r="Z7" s="57">
        <v>121.58</v>
      </c>
      <c r="AA7" s="57">
        <v>121.19</v>
      </c>
      <c r="AB7" s="57">
        <v>120.32</v>
      </c>
      <c r="AC7" s="58">
        <v>119.89</v>
      </c>
      <c r="AD7" s="57">
        <v>119.03</v>
      </c>
      <c r="AE7" s="57">
        <v>0</v>
      </c>
      <c r="AF7" s="57">
        <v>53.99</v>
      </c>
      <c r="AG7" s="57">
        <v>0</v>
      </c>
      <c r="AH7" s="57">
        <v>0</v>
      </c>
      <c r="AI7" s="57">
        <v>0</v>
      </c>
      <c r="AJ7" s="57">
        <v>23.81</v>
      </c>
      <c r="AK7" s="57">
        <v>22.44</v>
      </c>
      <c r="AL7" s="57">
        <v>18.82</v>
      </c>
      <c r="AM7" s="57">
        <v>17.88</v>
      </c>
      <c r="AN7" s="57">
        <v>16.670000000000002</v>
      </c>
      <c r="AO7" s="57">
        <v>25.49</v>
      </c>
      <c r="AP7" s="57">
        <v>75.11</v>
      </c>
      <c r="AQ7" s="57">
        <v>82.95</v>
      </c>
      <c r="AR7" s="57">
        <v>115.44</v>
      </c>
      <c r="AS7" s="57">
        <v>162.9</v>
      </c>
      <c r="AT7" s="57">
        <v>194.39</v>
      </c>
      <c r="AU7" s="57">
        <v>312.67</v>
      </c>
      <c r="AV7" s="57">
        <v>345.05</v>
      </c>
      <c r="AW7" s="57">
        <v>379.14</v>
      </c>
      <c r="AX7" s="57">
        <v>394.58</v>
      </c>
      <c r="AY7" s="57">
        <v>368.36</v>
      </c>
      <c r="AZ7" s="57">
        <v>420.52</v>
      </c>
      <c r="BA7" s="57">
        <v>486.87</v>
      </c>
      <c r="BB7" s="57">
        <v>448.72</v>
      </c>
      <c r="BC7" s="57">
        <v>405.46</v>
      </c>
      <c r="BD7" s="57">
        <v>363.21</v>
      </c>
      <c r="BE7" s="57">
        <v>334.7</v>
      </c>
      <c r="BF7" s="57">
        <v>272.8</v>
      </c>
      <c r="BG7" s="57">
        <v>255.89</v>
      </c>
      <c r="BH7" s="57">
        <v>242.57</v>
      </c>
      <c r="BI7" s="57">
        <v>235.79</v>
      </c>
      <c r="BJ7" s="57">
        <v>227.51</v>
      </c>
      <c r="BK7" s="57">
        <v>238.81</v>
      </c>
      <c r="BL7" s="57">
        <v>101.37</v>
      </c>
      <c r="BM7" s="57">
        <v>112.66</v>
      </c>
      <c r="BN7" s="57">
        <v>119.77</v>
      </c>
      <c r="BO7" s="57">
        <v>121.78</v>
      </c>
      <c r="BP7" s="57">
        <v>113.34</v>
      </c>
      <c r="BQ7" s="57">
        <v>119.5</v>
      </c>
      <c r="BR7" s="57">
        <v>118.99</v>
      </c>
      <c r="BS7" s="57">
        <v>119.17</v>
      </c>
      <c r="BT7" s="57">
        <v>117.72</v>
      </c>
      <c r="BU7" s="57">
        <v>117.69</v>
      </c>
      <c r="BV7" s="57">
        <v>115</v>
      </c>
      <c r="BW7" s="57">
        <v>13.61</v>
      </c>
      <c r="BX7" s="57">
        <v>12.19</v>
      </c>
      <c r="BY7" s="57">
        <v>11.47</v>
      </c>
      <c r="BZ7" s="57">
        <v>16.920000000000002</v>
      </c>
      <c r="CA7" s="57">
        <v>19.350000000000001</v>
      </c>
      <c r="CB7" s="57">
        <v>16.91</v>
      </c>
      <c r="CC7" s="57">
        <v>16.850000000000001</v>
      </c>
      <c r="CD7" s="57">
        <v>16.8</v>
      </c>
      <c r="CE7" s="57">
        <v>17.03</v>
      </c>
      <c r="CF7" s="57">
        <v>17.07</v>
      </c>
      <c r="CG7" s="57">
        <v>18.600000000000001</v>
      </c>
      <c r="CH7" s="57">
        <v>50.97</v>
      </c>
      <c r="CI7" s="57">
        <v>51.11</v>
      </c>
      <c r="CJ7" s="57">
        <v>51.06</v>
      </c>
      <c r="CK7" s="57">
        <v>52.37</v>
      </c>
      <c r="CL7" s="57">
        <v>51.46</v>
      </c>
      <c r="CM7" s="57">
        <v>57.52</v>
      </c>
      <c r="CN7" s="57">
        <v>57.55</v>
      </c>
      <c r="CO7" s="57">
        <v>57.69</v>
      </c>
      <c r="CP7" s="57">
        <v>58.56</v>
      </c>
      <c r="CQ7" s="57">
        <v>57.96</v>
      </c>
      <c r="CR7" s="57">
        <v>55.21</v>
      </c>
      <c r="CS7" s="57">
        <v>82.66</v>
      </c>
      <c r="CT7" s="57">
        <v>82.51</v>
      </c>
      <c r="CU7" s="57">
        <v>82.65</v>
      </c>
      <c r="CV7" s="57">
        <v>82.21</v>
      </c>
      <c r="CW7" s="57">
        <v>79.77</v>
      </c>
      <c r="CX7" s="57">
        <v>79.7</v>
      </c>
      <c r="CY7" s="57">
        <v>79.42</v>
      </c>
      <c r="CZ7" s="57">
        <v>79.2</v>
      </c>
      <c r="DA7" s="57">
        <v>80.5</v>
      </c>
      <c r="DB7" s="57">
        <v>80.540000000000006</v>
      </c>
      <c r="DC7" s="57">
        <v>77.39</v>
      </c>
      <c r="DD7" s="57">
        <v>52.33</v>
      </c>
      <c r="DE7" s="57">
        <v>54.55</v>
      </c>
      <c r="DF7" s="57">
        <v>56.22</v>
      </c>
      <c r="DG7" s="57">
        <v>57.62</v>
      </c>
      <c r="DH7" s="57">
        <v>58.66</v>
      </c>
      <c r="DI7" s="57">
        <v>57.35</v>
      </c>
      <c r="DJ7" s="57">
        <v>57.93</v>
      </c>
      <c r="DK7" s="57">
        <v>58.88</v>
      </c>
      <c r="DL7" s="57">
        <v>59.48</v>
      </c>
      <c r="DM7" s="57">
        <v>60.09</v>
      </c>
      <c r="DN7" s="57">
        <v>59.23</v>
      </c>
      <c r="DO7" s="57">
        <v>0</v>
      </c>
      <c r="DP7" s="57">
        <v>12.95</v>
      </c>
      <c r="DQ7" s="57">
        <v>19.66</v>
      </c>
      <c r="DR7" s="57">
        <v>22.82</v>
      </c>
      <c r="DS7" s="57">
        <v>24.14</v>
      </c>
      <c r="DT7" s="57">
        <v>37.619999999999997</v>
      </c>
      <c r="DU7" s="57">
        <v>41.79</v>
      </c>
      <c r="DV7" s="57">
        <v>43.44</v>
      </c>
      <c r="DW7" s="57">
        <v>48.09</v>
      </c>
      <c r="DX7" s="57">
        <v>50.93</v>
      </c>
      <c r="DY7" s="57">
        <v>47.77</v>
      </c>
      <c r="DZ7" s="57">
        <v>0</v>
      </c>
      <c r="EA7" s="57">
        <v>0</v>
      </c>
      <c r="EB7" s="57">
        <v>0</v>
      </c>
      <c r="EC7" s="57">
        <v>0.31</v>
      </c>
      <c r="ED7" s="57">
        <v>0</v>
      </c>
      <c r="EE7" s="57">
        <v>0.11</v>
      </c>
      <c r="EF7" s="57">
        <v>0.32</v>
      </c>
      <c r="EG7" s="57">
        <v>0.21</v>
      </c>
      <c r="EH7" s="57">
        <v>0.13</v>
      </c>
      <c r="EI7" s="57">
        <v>0.22</v>
      </c>
      <c r="EJ7" s="57">
        <v>0.34</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2">
      <c r="T11" s="64" t="s">
        <v>23</v>
      </c>
      <c r="U11" s="65">
        <f>IF(T6="-",NA(),T6)</f>
        <v>109.94</v>
      </c>
      <c r="V11" s="65">
        <f>IF(U6="-",NA(),U6)</f>
        <v>119.69</v>
      </c>
      <c r="W11" s="65">
        <f>IF(V6="-",NA(),V6)</f>
        <v>125.27</v>
      </c>
      <c r="X11" s="65">
        <f>IF(W6="-",NA(),W6)</f>
        <v>127.98</v>
      </c>
      <c r="Y11" s="65">
        <f>IF(X6="-",NA(),X6)</f>
        <v>120</v>
      </c>
      <c r="AE11" s="64" t="s">
        <v>23</v>
      </c>
      <c r="AF11" s="65">
        <f>IF(AE6="-",NA(),AE6)</f>
        <v>0</v>
      </c>
      <c r="AG11" s="65">
        <f>IF(AF6="-",NA(),AF6)</f>
        <v>53.99</v>
      </c>
      <c r="AH11" s="65">
        <f>IF(AG6="-",NA(),AG6)</f>
        <v>0</v>
      </c>
      <c r="AI11" s="65">
        <f>IF(AH6="-",NA(),AH6)</f>
        <v>0</v>
      </c>
      <c r="AJ11" s="65">
        <f>IF(AI6="-",NA(),AI6)</f>
        <v>0</v>
      </c>
      <c r="AP11" s="64" t="s">
        <v>23</v>
      </c>
      <c r="AQ11" s="65">
        <f>IF(AP6="-",NA(),AP6)</f>
        <v>75.11</v>
      </c>
      <c r="AR11" s="65">
        <f>IF(AQ6="-",NA(),AQ6)</f>
        <v>82.95</v>
      </c>
      <c r="AS11" s="65">
        <f>IF(AR6="-",NA(),AR6)</f>
        <v>115.44</v>
      </c>
      <c r="AT11" s="65">
        <f>IF(AS6="-",NA(),AS6)</f>
        <v>162.9</v>
      </c>
      <c r="AU11" s="65">
        <f>IF(AT6="-",NA(),AT6)</f>
        <v>194.39</v>
      </c>
      <c r="BA11" s="64" t="s">
        <v>23</v>
      </c>
      <c r="BB11" s="65">
        <f>IF(BA6="-",NA(),BA6)</f>
        <v>486.87</v>
      </c>
      <c r="BC11" s="65">
        <f>IF(BB6="-",NA(),BB6)</f>
        <v>448.72</v>
      </c>
      <c r="BD11" s="65">
        <f>IF(BC6="-",NA(),BC6)</f>
        <v>405.46</v>
      </c>
      <c r="BE11" s="65">
        <f>IF(BD6="-",NA(),BD6)</f>
        <v>363.21</v>
      </c>
      <c r="BF11" s="65">
        <f>IF(BE6="-",NA(),BE6)</f>
        <v>334.7</v>
      </c>
      <c r="BL11" s="64" t="s">
        <v>23</v>
      </c>
      <c r="BM11" s="65">
        <f>IF(BL6="-",NA(),BL6)</f>
        <v>101.37</v>
      </c>
      <c r="BN11" s="65">
        <f>IF(BM6="-",NA(),BM6)</f>
        <v>112.66</v>
      </c>
      <c r="BO11" s="65">
        <f>IF(BN6="-",NA(),BN6)</f>
        <v>119.77</v>
      </c>
      <c r="BP11" s="65">
        <f>IF(BO6="-",NA(),BO6)</f>
        <v>121.78</v>
      </c>
      <c r="BQ11" s="65">
        <f>IF(BP6="-",NA(),BP6)</f>
        <v>113.34</v>
      </c>
      <c r="BW11" s="64" t="s">
        <v>23</v>
      </c>
      <c r="BX11" s="65">
        <f>IF(BW6="-",NA(),BW6)</f>
        <v>13.61</v>
      </c>
      <c r="BY11" s="65">
        <f>IF(BX6="-",NA(),BX6)</f>
        <v>12.19</v>
      </c>
      <c r="BZ11" s="65">
        <f>IF(BY6="-",NA(),BY6)</f>
        <v>11.47</v>
      </c>
      <c r="CA11" s="65">
        <f>IF(BZ6="-",NA(),BZ6)</f>
        <v>16.920000000000002</v>
      </c>
      <c r="CB11" s="65">
        <f>IF(CA6="-",NA(),CA6)</f>
        <v>19.350000000000001</v>
      </c>
      <c r="CH11" s="64" t="s">
        <v>23</v>
      </c>
      <c r="CI11" s="65">
        <f>IF(CH6="-",NA(),CH6)</f>
        <v>50.97</v>
      </c>
      <c r="CJ11" s="65">
        <f>IF(CI6="-",NA(),CI6)</f>
        <v>51.11</v>
      </c>
      <c r="CK11" s="65">
        <f>IF(CJ6="-",NA(),CJ6)</f>
        <v>51.06</v>
      </c>
      <c r="CL11" s="65">
        <f>IF(CK6="-",NA(),CK6)</f>
        <v>52.37</v>
      </c>
      <c r="CM11" s="65">
        <f>IF(CL6="-",NA(),CL6)</f>
        <v>51.46</v>
      </c>
      <c r="CS11" s="64" t="s">
        <v>23</v>
      </c>
      <c r="CT11" s="65">
        <f>IF(CS6="-",NA(),CS6)</f>
        <v>82.66</v>
      </c>
      <c r="CU11" s="65">
        <f>IF(CT6="-",NA(),CT6)</f>
        <v>82.51</v>
      </c>
      <c r="CV11" s="65">
        <f>IF(CU6="-",NA(),CU6)</f>
        <v>82.65</v>
      </c>
      <c r="CW11" s="65">
        <f>IF(CV6="-",NA(),CV6)</f>
        <v>82.21</v>
      </c>
      <c r="CX11" s="65">
        <f>IF(CW6="-",NA(),CW6)</f>
        <v>79.77</v>
      </c>
      <c r="DD11" s="64" t="s">
        <v>23</v>
      </c>
      <c r="DE11" s="65">
        <f>IF(DD6="-",NA(),DD6)</f>
        <v>52.33</v>
      </c>
      <c r="DF11" s="65">
        <f>IF(DE6="-",NA(),DE6)</f>
        <v>54.55</v>
      </c>
      <c r="DG11" s="65">
        <f>IF(DF6="-",NA(),DF6)</f>
        <v>56.22</v>
      </c>
      <c r="DH11" s="65">
        <f>IF(DG6="-",NA(),DG6)</f>
        <v>57.62</v>
      </c>
      <c r="DI11" s="65">
        <f>IF(DH6="-",NA(),DH6)</f>
        <v>58.66</v>
      </c>
      <c r="DO11" s="64" t="s">
        <v>23</v>
      </c>
      <c r="DP11" s="65">
        <f>IF(DO6="-",NA(),DO6)</f>
        <v>0</v>
      </c>
      <c r="DQ11" s="65">
        <f>IF(DP6="-",NA(),DP6)</f>
        <v>12.95</v>
      </c>
      <c r="DR11" s="65">
        <f>IF(DQ6="-",NA(),DQ6)</f>
        <v>19.66</v>
      </c>
      <c r="DS11" s="65">
        <f>IF(DR6="-",NA(),DR6)</f>
        <v>22.82</v>
      </c>
      <c r="DT11" s="65">
        <f>IF(DS6="-",NA(),DS6)</f>
        <v>24.14</v>
      </c>
      <c r="DZ11" s="64" t="s">
        <v>23</v>
      </c>
      <c r="EA11" s="65">
        <f>IF(DZ6="-",NA(),DZ6)</f>
        <v>0</v>
      </c>
      <c r="EB11" s="65">
        <f>IF(EA6="-",NA(),EA6)</f>
        <v>0</v>
      </c>
      <c r="EC11" s="65">
        <f>IF(EB6="-",NA(),EB6)</f>
        <v>0</v>
      </c>
      <c r="ED11" s="65">
        <f>IF(EC6="-",NA(),EC6)</f>
        <v>0.31</v>
      </c>
      <c r="EE11" s="65">
        <f>IF(ED6="-",NA(),ED6)</f>
        <v>0</v>
      </c>
    </row>
    <row r="12" spans="1:140" x14ac:dyDescent="0.2">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真下 彰一２８</cp:lastModifiedBy>
  <cp:lastPrinted>2021-01-18T00:52:27Z</cp:lastPrinted>
  <dcterms:created xsi:type="dcterms:W3CDTF">2020-12-04T03:41:50Z</dcterms:created>
  <dcterms:modified xsi:type="dcterms:W3CDTF">2021-01-18T00:52:56Z</dcterms:modified>
  <cp:category/>
</cp:coreProperties>
</file>