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88.63\share\21課内共通\11 決算\H32年度（H31年度分）会計決算一式\06経営比較分析表\20210126 提出\"/>
    </mc:Choice>
  </mc:AlternateContent>
  <xr:revisionPtr revIDLastSave="0" documentId="13_ncr:1_{2EC22EEF-DF6F-4DB2-ACB2-647552A649EA}" xr6:coauthVersionLast="36" xr6:coauthVersionMax="36" xr10:uidLastSave="{00000000-0000-0000-0000-000000000000}"/>
  <workbookProtection workbookAlgorithmName="SHA-512" workbookHashValue="CX2OEuIpj4T4M5MReUoaVHHUn5GLJ3BykURNBWdXGBL8ynT9pS7kYK0NA6y2JlwlJHahnJDyXCy3woe3rQmLNQ==" workbookSaltValue="+qaboxqXhMOD4fi9qtdVsg==" workbookSpinCount="100000" lockStructure="1"/>
  <bookViews>
    <workbookView xWindow="0" yWindow="0" windowWidth="19200" windowHeight="81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<sst xmlns="http://schemas.openxmlformats.org/spreadsheetml/2006/main" count="236" uniqueCount="119">
  <si>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</si>
  <si>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</si>
  <si>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</si>
  <si>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</si>
  <si>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</si>
  <si>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</si>
  <si>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</si>
  <si>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</si>
  <si>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</si>
  <si>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</si>
  <si>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</si>
  <si>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</si>
  <si>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</si>
  <si>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</si>
  <si>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</si>
  <si>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</si>
  <si>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</si>
  <si>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</si>
  <si>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</si>
  <si>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</si>
  <si>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</si>
  <si>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</si>
  <si>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</si>
  <si>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</si>
  <si>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</si>
  <si>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</si>
  <si>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</si>
  <si>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</si>
  <si>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</si>
  <si>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</si>
  <si>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</si>
  <si>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</si>
  <si>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</si>
  <si>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</si>
  <si>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</si>
  <si>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</si>
  <si>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</si>
  <si>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</si>
  <si>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</si>
  <si>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</si>
  <si>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</si>
  <si>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</si>
  <si>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</si>
  <si>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</si>
  <si>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</si>
  <si>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</si>
  <si>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</si>
  <si>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</si>
  <si>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</si>
  <si>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</si>
  <si>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</si>
  <si>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</si>
  <si>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</si>
  <si>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</si>
  <si>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</si>
  <si>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</si>
  <si>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</si>
  <si>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</si>
  <si>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</si>
  <si>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</si>
  <si>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</si>
  <si>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</si>
  <si>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</si>
  <si>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</si>
  <si>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</si>
  <si>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</si>
  <si>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</si>
  <si>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</si>
  <si>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</si>
  <si>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</si>
  <si>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</si>
  <si>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</si>
  <si>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</si>
  <si>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</si>
  <si>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</si>
  <si>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</si>
  <si>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</si>
  <si>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</si>
  <si>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</si>
  <si>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</si>
  <si>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</si>
  <si>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</si>
  <si>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</si>
  <si>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</si>
  <si>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</si>
  <si>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</si>
  <si>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</si>
  <si>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</si>
  <si>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</si>
  <si>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</si>
  <si>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</si>
  <si>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</si>
  <si>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</si>
  <si>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</si>
  <si>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</si>
  <si>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</si>
  <si>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</si>
  <si>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</si>
  <si>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</si>
  <si>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</si>
  <si>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</si>
  <si>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</si>
  <si>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</si>
  <si>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</si>
  <si>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</si>
  <si>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</si>
  <si>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</si>
  <si>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</si>
  <si>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</si>
  <si>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</si>
  <si>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</si>
  <si>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</si>
  <si>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</si>
  <si>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</si>
  <si>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</si>
  <si>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</si>
  <si>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・管渠改善率については、管渠の更新時期が到来していないため、低い数値となっており、類似団体と比較しても同様の数値となっている。</t>
  </si>
  <si>
    <r>
      <t>・収益的収支比率については、100％を下回っているが、総収益には地方債償還金の財源である一般会計繰入金等が含まれておらず、これらを考慮すれば収支はほぼ100％となり均衡している。
・企業債残高対事業規模比率については、類似団体と比較すると大きく上回っているが、要因としては
（１）６処理区のうち２処理区において、協定に基づいて市町村に維持管理委託をしていることから料金収入が当団体に入ってこないことや、供用開始からあまり年数が経っておらず償還が進んでいないこと
（２）全処理区において資本費回収ができていないことなどがあげられる。
　なお、建設が一段落したことから、今後は償還が進むにつれて比率は減少していく見込みである。
・汚水処理原価については年々低減しているものの、</t>
    </r>
    <r>
      <rPr>
        <sz val="11"/>
        <rFont val="ＭＳ ゴシック"/>
        <family val="3"/>
        <charset val="128"/>
      </rPr>
      <t>類似団体と比較すると３０円程度高くなっている。</t>
    </r>
    <r>
      <rPr>
        <sz val="11"/>
        <color theme="1"/>
        <rFont val="ＭＳ ゴシック"/>
        <family val="3"/>
        <charset val="128"/>
      </rPr>
      <t>また、施設利用率については類似団体と比較して１０％以上低く、水洗化率も１００％には到達せず類似団体よりも低い状況にある。これは主に一部処理区において、供用開始からあまり年数がたっておらず、市町村が実施する公共下水道の整備がすべて終わっていないことや接続率が低い状況にあることが要因と考えられる。</t>
    </r>
    <rPh sb="326" eb="328">
      <t>ネンネン</t>
    </rPh>
    <rPh sb="328" eb="330">
      <t>テイゲン</t>
    </rPh>
    <rPh sb="343" eb="345">
      <t>ヒカク</t>
    </rPh>
    <rPh sb="350" eb="351">
      <t>エン</t>
    </rPh>
    <rPh sb="351" eb="353">
      <t>テイド</t>
    </rPh>
    <rPh sb="353" eb="354">
      <t>タカ</t>
    </rPh>
    <phoneticPr fontId="4"/>
  </si>
  <si>
    <t xml:space="preserve">・経営面の問題としては、公共下水道整備が完了していないことと接続率の低さがあり、それが各数値に大きな影響を与えていると考えられる。行政部門との連携を図り、関係市町村の公共下水道整備を促進することで接続率の向上につなげて有収水量を増加させる必要がある。また、資本費回収に向けて取り組んでいく必要がある。
・管渠については、将来の更新時期の到来を見据え長寿命化計画により更新事業費の平準化を図っていく必要がある。
</t>
    <rPh sb="65" eb="67">
      <t>ギョウセイ</t>
    </rPh>
    <rPh sb="67" eb="69">
      <t>ブモン</t>
    </rPh>
    <rPh sb="71" eb="73">
      <t>レンケイ</t>
    </rPh>
    <rPh sb="74" eb="75">
      <t>ハカ</t>
    </rPh>
    <rPh sb="77" eb="79">
      <t>カンケイ</t>
    </rPh>
    <rPh sb="79" eb="82">
      <t>シチョウソン</t>
    </rPh>
    <rPh sb="83" eb="85">
      <t>コウキョウ</t>
    </rPh>
    <rPh sb="85" eb="88">
      <t>ゲスイドウ</t>
    </rPh>
    <rPh sb="88" eb="90">
      <t>セイビ</t>
    </rPh>
    <rPh sb="91" eb="93">
      <t>ソクシン</t>
    </rPh>
    <rPh sb="134" eb="135">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</si>
</sst>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0.02</c:v>
                </c:pt>
                <c:pt idx="2">
                  <c:v>7.0000000000000007E-2</c:v>
                </c:pt>
                <c:pt idx="3" formatCode="#,##0.00;&quot;△&quot;#,##0.00">
                  <c:v>0</c:v>
                </c:pt>
                <c:pt idx="4" formatCode="#,##0.00;&quot;△&quot;#,##0.00">
                  <c:v>0</c:v>
                </c:pt>
              </c:numCache>
            </c:numRef>
          </c:val>
          <c:extLst>
            <c:ext xmlns:c16="http://schemas.microsoft.com/office/drawing/2014/chart" uri="{C3380CC4-5D6E-409C-BE32-E72D297353CC}">
              <c16:uniqueId val="{00000000-A7D2-4B8C-BA8D-401EDDF2DEB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0.17</c:v>
                </c:pt>
                <c:pt idx="3">
                  <c:v>0.05</c:v>
                </c:pt>
                <c:pt idx="4">
                  <c:v>7.0000000000000007E-2</c:v>
                </c:pt>
              </c:numCache>
            </c:numRef>
          </c:val>
          <c:smooth val="0"/>
          <c:extLst>
            <c:ext xmlns:c16="http://schemas.microsoft.com/office/drawing/2014/chart" uri="{C3380CC4-5D6E-409C-BE32-E72D297353CC}">
              <c16:uniqueId val="{00000001-A7D2-4B8C-BA8D-401EDDF2DEB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51.16</c:v>
                </c:pt>
                <c:pt idx="1">
                  <c:v>52.11</c:v>
                </c:pt>
                <c:pt idx="2">
                  <c:v>53.4</c:v>
                </c:pt>
                <c:pt idx="3">
                  <c:v>52.62</c:v>
                </c:pt>
                <c:pt idx="4">
                  <c:v>54.87</c:v>
                </c:pt>
              </c:numCache>
            </c:numRef>
          </c:val>
          <c:extLst>
            <c:ext xmlns:c16="http://schemas.microsoft.com/office/drawing/2014/chart" uri="{C3380CC4-5D6E-409C-BE32-E72D297353CC}">
              <c16:uniqueId val="{00000000-ADA3-4A3D-B35B-1F4D57AEF0A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66.02</c:v>
                </c:pt>
                <c:pt idx="1">
                  <c:v>65.900000000000006</c:v>
                </c:pt>
                <c:pt idx="2">
                  <c:v>65.33</c:v>
                </c:pt>
                <c:pt idx="3">
                  <c:v>66.11</c:v>
                </c:pt>
                <c:pt idx="4">
                  <c:v>67.209999999999994</c:v>
                </c:pt>
              </c:numCache>
            </c:numRef>
          </c:val>
          <c:smooth val="0"/>
          <c:extLst>
            <c:ext xmlns:c16="http://schemas.microsoft.com/office/drawing/2014/chart" uri="{C3380CC4-5D6E-409C-BE32-E72D297353CC}">
              <c16:uniqueId val="{00000001-ADA3-4A3D-B35B-1F4D57AEF0A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85.75</c:v>
                </c:pt>
                <c:pt idx="1">
                  <c:v>85.39</c:v>
                </c:pt>
                <c:pt idx="2">
                  <c:v>85.76</c:v>
                </c:pt>
                <c:pt idx="3">
                  <c:v>86.07</c:v>
                </c:pt>
                <c:pt idx="4">
                  <c:v>83.6</c:v>
                </c:pt>
              </c:numCache>
            </c:numRef>
          </c:val>
          <c:extLst>
            <c:ext xmlns:c16="http://schemas.microsoft.com/office/drawing/2014/chart" uri="{C3380CC4-5D6E-409C-BE32-E72D297353CC}">
              <c16:uniqueId val="{00000000-6874-4C1E-A9B2-2A2A3BBBBF8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92.96</c:v>
                </c:pt>
                <c:pt idx="1">
                  <c:v>92.8</c:v>
                </c:pt>
                <c:pt idx="2">
                  <c:v>92.64</c:v>
                </c:pt>
                <c:pt idx="3">
                  <c:v>92.98</c:v>
                </c:pt>
                <c:pt idx="4">
                  <c:v>93.21</c:v>
                </c:pt>
              </c:numCache>
            </c:numRef>
          </c:val>
          <c:smooth val="0"/>
          <c:extLst>
            <c:ext xmlns:c16="http://schemas.microsoft.com/office/drawing/2014/chart" uri="{C3380CC4-5D6E-409C-BE32-E72D297353CC}">
              <c16:uniqueId val="{00000001-6874-4C1E-A9B2-2A2A3BBBBF8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70.92</c:v>
                </c:pt>
                <c:pt idx="1">
                  <c:v>71.55</c:v>
                </c:pt>
                <c:pt idx="2">
                  <c:v>69.38</c:v>
                </c:pt>
                <c:pt idx="3">
                  <c:v>74.22</c:v>
                </c:pt>
                <c:pt idx="4">
                  <c:v>79.349999999999994</c:v>
                </c:pt>
              </c:numCache>
            </c:numRef>
          </c:val>
          <c:extLst>
            <c:ext xmlns:c16="http://schemas.microsoft.com/office/drawing/2014/chart" uri="{C3380CC4-5D6E-409C-BE32-E72D297353CC}">
              <c16:uniqueId val="{00000000-21A2-4E2B-AD19-ACA9EB02595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A2-4E2B-AD19-ACA9EB02595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20-4244-8755-D880C102E9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20-4244-8755-D880C102E9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2D-4DEF-AD8C-AD69C54278F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2D-4DEF-AD8C-AD69C54278F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90-4DCC-9D45-78BA2E7DA22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90-4DCC-9D45-78BA2E7DA22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41-477B-91BE-7F2891DBCE6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41-477B-91BE-7F2891DBCE6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502.52</c:v>
                </c:pt>
                <c:pt idx="1">
                  <c:v>495.88</c:v>
                </c:pt>
                <c:pt idx="2">
                  <c:v>457.21</c:v>
                </c:pt>
                <c:pt idx="3">
                  <c:v>410.1</c:v>
                </c:pt>
                <c:pt idx="4">
                  <c:v>373.32</c:v>
                </c:pt>
              </c:numCache>
            </c:numRef>
          </c:val>
          <c:extLst>
            <c:ext xmlns:c16="http://schemas.microsoft.com/office/drawing/2014/chart" uri="{C3380CC4-5D6E-409C-BE32-E72D297353CC}">
              <c16:uniqueId val="{00000000-7519-487E-9035-7A719353CD1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359.02</c:v>
                </c:pt>
                <c:pt idx="1">
                  <c:v>306.97000000000003</c:v>
                </c:pt>
                <c:pt idx="2">
                  <c:v>337.85</c:v>
                </c:pt>
                <c:pt idx="3">
                  <c:v>290.94</c:v>
                </c:pt>
                <c:pt idx="4">
                  <c:v>287.39</c:v>
                </c:pt>
              </c:numCache>
            </c:numRef>
          </c:val>
          <c:smooth val="0"/>
          <c:extLst>
            <c:ext xmlns:c16="http://schemas.microsoft.com/office/drawing/2014/chart" uri="{C3380CC4-5D6E-409C-BE32-E72D297353CC}">
              <c16:uniqueId val="{00000001-7519-487E-9035-7A719353CD1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39-465E-8A10-40FBC391FD9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139-465E-8A10-40FBC391FD9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97.5</c:v>
                </c:pt>
                <c:pt idx="1">
                  <c:v>87.96</c:v>
                </c:pt>
                <c:pt idx="2">
                  <c:v>88.31</c:v>
                </c:pt>
                <c:pt idx="3">
                  <c:v>82.57</c:v>
                </c:pt>
                <c:pt idx="4">
                  <c:v>79.47</c:v>
                </c:pt>
              </c:numCache>
            </c:numRef>
          </c:val>
          <c:extLst>
            <c:ext xmlns:c16="http://schemas.microsoft.com/office/drawing/2014/chart" uri="{C3380CC4-5D6E-409C-BE32-E72D297353CC}">
              <c16:uniqueId val="{00000000-993D-44C9-95F2-673EEE7ECBA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60.18</c:v>
                </c:pt>
                <c:pt idx="1">
                  <c:v>58.19</c:v>
                </c:pt>
                <c:pt idx="2">
                  <c:v>56.65</c:v>
                </c:pt>
                <c:pt idx="3">
                  <c:v>55.61</c:v>
                </c:pt>
                <c:pt idx="4">
                  <c:v>50.64</c:v>
                </c:pt>
              </c:numCache>
            </c:numRef>
          </c:val>
          <c:smooth val="0"/>
          <c:extLst>
            <c:ext xmlns:c16="http://schemas.microsoft.com/office/drawing/2014/chart" uri="{C3380CC4-5D6E-409C-BE32-E72D297353CC}">
              <c16:uniqueId val="{00000001-993D-44C9-95F2-673EEE7ECBA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5" zoomScaleNormal="55"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1969439</v>
      </c>
      <c r="AM8" s="51"/>
      <c r="AN8" s="51"/>
      <c r="AO8" s="51"/>
      <c r="AP8" s="51"/>
      <c r="AQ8" s="51"/>
      <c r="AR8" s="51"/>
      <c r="AS8" s="51"/>
      <c r="AT8" s="46">
        <f>データ!T6</f>
        <v>6362.28</v>
      </c>
      <c r="AU8" s="46"/>
      <c r="AV8" s="46"/>
      <c r="AW8" s="46"/>
      <c r="AX8" s="46"/>
      <c r="AY8" s="46"/>
      <c r="AZ8" s="46"/>
      <c r="BA8" s="46"/>
      <c r="BB8" s="46">
        <f>データ!U6</f>
        <v>309.55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37.75</v>
      </c>
      <c r="Q10" s="46"/>
      <c r="R10" s="46"/>
      <c r="S10" s="46"/>
      <c r="T10" s="46"/>
      <c r="U10" s="46"/>
      <c r="V10" s="46"/>
      <c r="W10" s="46">
        <f>データ!Q6</f>
        <v>92.04</v>
      </c>
      <c r="X10" s="46"/>
      <c r="Y10" s="46"/>
      <c r="Z10" s="46"/>
      <c r="AA10" s="46"/>
      <c r="AB10" s="46"/>
      <c r="AC10" s="46"/>
      <c r="AD10" s="51">
        <f>データ!R6</f>
        <v>0</v>
      </c>
      <c r="AE10" s="51"/>
      <c r="AF10" s="51"/>
      <c r="AG10" s="51"/>
      <c r="AH10" s="51"/>
      <c r="AI10" s="51"/>
      <c r="AJ10" s="51"/>
      <c r="AK10" s="2"/>
      <c r="AL10" s="51">
        <f>データ!V6</f>
        <v>672770</v>
      </c>
      <c r="AM10" s="51"/>
      <c r="AN10" s="51"/>
      <c r="AO10" s="51"/>
      <c r="AP10" s="51"/>
      <c r="AQ10" s="51"/>
      <c r="AR10" s="51"/>
      <c r="AS10" s="51"/>
      <c r="AT10" s="46">
        <f>データ!W6</f>
        <v>184.78</v>
      </c>
      <c r="AU10" s="46"/>
      <c r="AV10" s="46"/>
      <c r="AW10" s="46"/>
      <c r="AX10" s="46"/>
      <c r="AY10" s="46"/>
      <c r="AZ10" s="46"/>
      <c r="BA10" s="46"/>
      <c r="BB10" s="46">
        <f>データ!X6</f>
        <v>3640.92</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117</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116</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118</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【291.40】</v>
      </c>
      <c r="I86" s="26" t="str">
        <f>データ!CA6</f>
        <v>【0.00】</v>
      </c>
      <c r="J86" s="26" t="str">
        <f>データ!CL6</f>
        <v>【51.39】</v>
      </c>
      <c r="K86" s="26" t="str">
        <f>データ!CW6</f>
        <v>【66.94】</v>
      </c>
      <c r="L86" s="26" t="str">
        <f>データ!DH6</f>
        <v>【93.03】</v>
      </c>
      <c r="M86" s="26" t="s">
        <v>43</v>
      </c>
      <c r="N86" s="26" t="s">
        <v>43</v>
      </c>
      <c r="O86" s="26" t="str">
        <f>データ!EO6</f>
        <v>【0.09】</v>
      </c>
    </row>
  </sheetData>
  <sheetProtection algorithmName="SHA-512" hashValue="RFvpoNO+Pm1bD1MP+kqpesFVZFDa8FKzC9AgHOE+HEhPmVlsSi0IuR1+cVP0nXCucrw+joUf2DpsfGh45LpmZA==" saltValue="uxuBIrRSZFkpTb7OMoZ68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1" t="s">
        <v>53</v>
      </c>
      <c r="I3" s="72"/>
      <c r="J3" s="72"/>
      <c r="K3" s="72"/>
      <c r="L3" s="72"/>
      <c r="M3" s="72"/>
      <c r="N3" s="72"/>
      <c r="O3" s="72"/>
      <c r="P3" s="72"/>
      <c r="Q3" s="72"/>
      <c r="R3" s="72"/>
      <c r="S3" s="72"/>
      <c r="T3" s="72"/>
      <c r="U3" s="72"/>
      <c r="V3" s="72"/>
      <c r="W3" s="72"/>
      <c r="X3" s="73"/>
      <c r="Y3" s="77" t="s">
        <v>54</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55</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2">
      <c r="A4" s="28" t="s">
        <v>56</v>
      </c>
      <c r="B4" s="30"/>
      <c r="C4" s="30"/>
      <c r="D4" s="30"/>
      <c r="E4" s="30"/>
      <c r="F4" s="30"/>
      <c r="G4" s="30"/>
      <c r="H4" s="74"/>
      <c r="I4" s="75"/>
      <c r="J4" s="75"/>
      <c r="K4" s="75"/>
      <c r="L4" s="75"/>
      <c r="M4" s="75"/>
      <c r="N4" s="75"/>
      <c r="O4" s="75"/>
      <c r="P4" s="75"/>
      <c r="Q4" s="75"/>
      <c r="R4" s="75"/>
      <c r="S4" s="75"/>
      <c r="T4" s="75"/>
      <c r="U4" s="75"/>
      <c r="V4" s="75"/>
      <c r="W4" s="75"/>
      <c r="X4" s="76"/>
      <c r="Y4" s="70" t="s">
        <v>57</v>
      </c>
      <c r="Z4" s="70"/>
      <c r="AA4" s="70"/>
      <c r="AB4" s="70"/>
      <c r="AC4" s="70"/>
      <c r="AD4" s="70"/>
      <c r="AE4" s="70"/>
      <c r="AF4" s="70"/>
      <c r="AG4" s="70"/>
      <c r="AH4" s="70"/>
      <c r="AI4" s="70"/>
      <c r="AJ4" s="70" t="s">
        <v>58</v>
      </c>
      <c r="AK4" s="70"/>
      <c r="AL4" s="70"/>
      <c r="AM4" s="70"/>
      <c r="AN4" s="70"/>
      <c r="AO4" s="70"/>
      <c r="AP4" s="70"/>
      <c r="AQ4" s="70"/>
      <c r="AR4" s="70"/>
      <c r="AS4" s="70"/>
      <c r="AT4" s="70"/>
      <c r="AU4" s="70" t="s">
        <v>59</v>
      </c>
      <c r="AV4" s="70"/>
      <c r="AW4" s="70"/>
      <c r="AX4" s="70"/>
      <c r="AY4" s="70"/>
      <c r="AZ4" s="70"/>
      <c r="BA4" s="70"/>
      <c r="BB4" s="70"/>
      <c r="BC4" s="70"/>
      <c r="BD4" s="70"/>
      <c r="BE4" s="70"/>
      <c r="BF4" s="70" t="s">
        <v>60</v>
      </c>
      <c r="BG4" s="70"/>
      <c r="BH4" s="70"/>
      <c r="BI4" s="70"/>
      <c r="BJ4" s="70"/>
      <c r="BK4" s="70"/>
      <c r="BL4" s="70"/>
      <c r="BM4" s="70"/>
      <c r="BN4" s="70"/>
      <c r="BO4" s="70"/>
      <c r="BP4" s="70"/>
      <c r="BQ4" s="70" t="s">
        <v>61</v>
      </c>
      <c r="BR4" s="70"/>
      <c r="BS4" s="70"/>
      <c r="BT4" s="70"/>
      <c r="BU4" s="70"/>
      <c r="BV4" s="70"/>
      <c r="BW4" s="70"/>
      <c r="BX4" s="70"/>
      <c r="BY4" s="70"/>
      <c r="BZ4" s="70"/>
      <c r="CA4" s="70"/>
      <c r="CB4" s="70" t="s">
        <v>62</v>
      </c>
      <c r="CC4" s="70"/>
      <c r="CD4" s="70"/>
      <c r="CE4" s="70"/>
      <c r="CF4" s="70"/>
      <c r="CG4" s="70"/>
      <c r="CH4" s="70"/>
      <c r="CI4" s="70"/>
      <c r="CJ4" s="70"/>
      <c r="CK4" s="70"/>
      <c r="CL4" s="70"/>
      <c r="CM4" s="70" t="s">
        <v>63</v>
      </c>
      <c r="CN4" s="70"/>
      <c r="CO4" s="70"/>
      <c r="CP4" s="70"/>
      <c r="CQ4" s="70"/>
      <c r="CR4" s="70"/>
      <c r="CS4" s="70"/>
      <c r="CT4" s="70"/>
      <c r="CU4" s="70"/>
      <c r="CV4" s="70"/>
      <c r="CW4" s="70"/>
      <c r="CX4" s="70" t="s">
        <v>64</v>
      </c>
      <c r="CY4" s="70"/>
      <c r="CZ4" s="70"/>
      <c r="DA4" s="70"/>
      <c r="DB4" s="70"/>
      <c r="DC4" s="70"/>
      <c r="DD4" s="70"/>
      <c r="DE4" s="70"/>
      <c r="DF4" s="70"/>
      <c r="DG4" s="70"/>
      <c r="DH4" s="70"/>
      <c r="DI4" s="70" t="s">
        <v>65</v>
      </c>
      <c r="DJ4" s="70"/>
      <c r="DK4" s="70"/>
      <c r="DL4" s="70"/>
      <c r="DM4" s="70"/>
      <c r="DN4" s="70"/>
      <c r="DO4" s="70"/>
      <c r="DP4" s="70"/>
      <c r="DQ4" s="70"/>
      <c r="DR4" s="70"/>
      <c r="DS4" s="70"/>
      <c r="DT4" s="70" t="s">
        <v>66</v>
      </c>
      <c r="DU4" s="70"/>
      <c r="DV4" s="70"/>
      <c r="DW4" s="70"/>
      <c r="DX4" s="70"/>
      <c r="DY4" s="70"/>
      <c r="DZ4" s="70"/>
      <c r="EA4" s="70"/>
      <c r="EB4" s="70"/>
      <c r="EC4" s="70"/>
      <c r="ED4" s="70"/>
      <c r="EE4" s="70" t="s">
        <v>67</v>
      </c>
      <c r="EF4" s="70"/>
      <c r="EG4" s="70"/>
      <c r="EH4" s="70"/>
      <c r="EI4" s="70"/>
      <c r="EJ4" s="70"/>
      <c r="EK4" s="70"/>
      <c r="EL4" s="70"/>
      <c r="EM4" s="70"/>
      <c r="EN4" s="70"/>
      <c r="EO4" s="70"/>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100005</v>
      </c>
      <c r="D6" s="33">
        <f t="shared" si="3"/>
        <v>47</v>
      </c>
      <c r="E6" s="33">
        <f t="shared" si="3"/>
        <v>17</v>
      </c>
      <c r="F6" s="33">
        <f t="shared" si="3"/>
        <v>3</v>
      </c>
      <c r="G6" s="33">
        <f t="shared" si="3"/>
        <v>0</v>
      </c>
      <c r="H6" s="33" t="str">
        <f t="shared" si="3"/>
        <v>群馬県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37.75</v>
      </c>
      <c r="Q6" s="34">
        <f t="shared" si="3"/>
        <v>92.04</v>
      </c>
      <c r="R6" s="34">
        <f t="shared" si="3"/>
        <v>0</v>
      </c>
      <c r="S6" s="34">
        <f t="shared" si="3"/>
        <v>1969439</v>
      </c>
      <c r="T6" s="34">
        <f t="shared" si="3"/>
        <v>6362.28</v>
      </c>
      <c r="U6" s="34">
        <f t="shared" si="3"/>
        <v>309.55</v>
      </c>
      <c r="V6" s="34">
        <f t="shared" si="3"/>
        <v>672770</v>
      </c>
      <c r="W6" s="34">
        <f t="shared" si="3"/>
        <v>184.78</v>
      </c>
      <c r="X6" s="34">
        <f t="shared" si="3"/>
        <v>3640.92</v>
      </c>
      <c r="Y6" s="35">
        <f>IF(Y7="",NA(),Y7)</f>
        <v>70.92</v>
      </c>
      <c r="Z6" s="35">
        <f t="shared" ref="Z6:AH6" si="4">IF(Z7="",NA(),Z7)</f>
        <v>71.55</v>
      </c>
      <c r="AA6" s="35">
        <f t="shared" si="4"/>
        <v>69.38</v>
      </c>
      <c r="AB6" s="35">
        <f t="shared" si="4"/>
        <v>74.22</v>
      </c>
      <c r="AC6" s="35">
        <f t="shared" si="4"/>
        <v>79.349999999999994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502.52</v>
      </c>
      <c r="BG6" s="35">
        <f t="shared" ref="BG6:BO6" si="7">IF(BG7="",NA(),BG7)</f>
        <v>495.88</v>
      </c>
      <c r="BH6" s="35">
        <f t="shared" si="7"/>
        <v>457.21</v>
      </c>
      <c r="BI6" s="35">
        <f t="shared" si="7"/>
        <v>410.1</v>
      </c>
      <c r="BJ6" s="35">
        <f t="shared" si="7"/>
        <v>373.32</v>
      </c>
      <c r="BK6" s="35">
        <f t="shared" si="7"/>
        <v>359.02</v>
      </c>
      <c r="BL6" s="35">
        <f t="shared" si="7"/>
        <v>306.97000000000003</v>
      </c>
      <c r="BM6" s="35">
        <f t="shared" si="7"/>
        <v>337.85</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97.5</v>
      </c>
      <c r="CC6" s="35">
        <f t="shared" ref="CC6:CK6" si="9">IF(CC7="",NA(),CC7)</f>
        <v>87.96</v>
      </c>
      <c r="CD6" s="35">
        <f t="shared" si="9"/>
        <v>88.31</v>
      </c>
      <c r="CE6" s="35">
        <f t="shared" si="9"/>
        <v>82.57</v>
      </c>
      <c r="CF6" s="35">
        <f t="shared" si="9"/>
        <v>79.47</v>
      </c>
      <c r="CG6" s="35">
        <f t="shared" si="9"/>
        <v>60.18</v>
      </c>
      <c r="CH6" s="35">
        <f t="shared" si="9"/>
        <v>58.19</v>
      </c>
      <c r="CI6" s="35">
        <f t="shared" si="9"/>
        <v>56.65</v>
      </c>
      <c r="CJ6" s="35">
        <f t="shared" si="9"/>
        <v>55.61</v>
      </c>
      <c r="CK6" s="35">
        <f t="shared" si="9"/>
        <v>50.64</v>
      </c>
      <c r="CL6" s="34" t="str">
        <f>IF(CL7="","",IF(CL7="-","【-】","【"&amp;SUBSTITUTE(TEXT(CL7,"#,##0.00"),"-","△")&amp;"】"))</f>
        <v>【51.39】</v>
      </c>
      <c r="CM6" s="35">
        <f>IF(CM7="",NA(),CM7)</f>
        <v>51.16</v>
      </c>
      <c r="CN6" s="35">
        <f t="shared" ref="CN6:CV6" si="10">IF(CN7="",NA(),CN7)</f>
        <v>52.11</v>
      </c>
      <c r="CO6" s="35">
        <f t="shared" si="10"/>
        <v>53.4</v>
      </c>
      <c r="CP6" s="35">
        <f t="shared" si="10"/>
        <v>52.62</v>
      </c>
      <c r="CQ6" s="35">
        <f t="shared" si="10"/>
        <v>54.87</v>
      </c>
      <c r="CR6" s="35">
        <f t="shared" si="10"/>
        <v>66.02</v>
      </c>
      <c r="CS6" s="35">
        <f t="shared" si="10"/>
        <v>65.900000000000006</v>
      </c>
      <c r="CT6" s="35">
        <f t="shared" si="10"/>
        <v>65.33</v>
      </c>
      <c r="CU6" s="35">
        <f t="shared" si="10"/>
        <v>66.11</v>
      </c>
      <c r="CV6" s="35">
        <f t="shared" si="10"/>
        <v>67.209999999999994</v>
      </c>
      <c r="CW6" s="34" t="str">
        <f>IF(CW7="","",IF(CW7="-","【-】","【"&amp;SUBSTITUTE(TEXT(CW7,"#,##0.00"),"-","△")&amp;"】"))</f>
        <v>【66.94】</v>
      </c>
      <c r="CX6" s="35">
        <f>IF(CX7="",NA(),CX7)</f>
        <v>85.75</v>
      </c>
      <c r="CY6" s="35">
        <f t="shared" ref="CY6:DG6" si="11">IF(CY7="",NA(),CY7)</f>
        <v>85.39</v>
      </c>
      <c r="CZ6" s="35">
        <f t="shared" si="11"/>
        <v>85.76</v>
      </c>
      <c r="DA6" s="35">
        <f t="shared" si="11"/>
        <v>86.07</v>
      </c>
      <c r="DB6" s="35">
        <f t="shared" si="11"/>
        <v>83.6</v>
      </c>
      <c r="DC6" s="35">
        <f t="shared" si="11"/>
        <v>92.96</v>
      </c>
      <c r="DD6" s="35">
        <f t="shared" si="11"/>
        <v>92.8</v>
      </c>
      <c r="DE6" s="35">
        <f t="shared" si="11"/>
        <v>92.64</v>
      </c>
      <c r="DF6" s="35">
        <f t="shared" si="11"/>
        <v>92.98</v>
      </c>
      <c r="DG6" s="35">
        <f t="shared" si="11"/>
        <v>93.21</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0.02</v>
      </c>
      <c r="EG6" s="35">
        <f t="shared" si="14"/>
        <v>7.0000000000000007E-2</v>
      </c>
      <c r="EH6" s="34">
        <f t="shared" si="14"/>
        <v>0</v>
      </c>
      <c r="EI6" s="34">
        <f t="shared" si="14"/>
        <v>0</v>
      </c>
      <c r="EJ6" s="35">
        <f t="shared" si="14"/>
        <v>7.0000000000000007E-2</v>
      </c>
      <c r="EK6" s="35">
        <f t="shared" si="14"/>
        <v>7.0000000000000007E-2</v>
      </c>
      <c r="EL6" s="35">
        <f t="shared" si="14"/>
        <v>0.17</v>
      </c>
      <c r="EM6" s="35">
        <f t="shared" si="14"/>
        <v>0.05</v>
      </c>
      <c r="EN6" s="35">
        <f t="shared" si="14"/>
        <v>7.0000000000000007E-2</v>
      </c>
      <c r="EO6" s="34" t="str">
        <f>IF(EO7="","",IF(EO7="-","【-】","【"&amp;SUBSTITUTE(TEXT(EO7,"#,##0.00"),"-","△")&amp;"】"))</f>
        <v>【0.09】</v>
      </c>
    </row>
    <row r="7" spans="1:145" s="36" customFormat="1" x14ac:dyDescent="0.2">
      <c r="A7" s="28"/>
      <c r="B7" s="37">
        <v>2019</v>
      </c>
      <c r="C7" s="37">
        <v>100005</v>
      </c>
      <c r="D7" s="37">
        <v>47</v>
      </c>
      <c r="E7" s="37">
        <v>17</v>
      </c>
      <c r="F7" s="37">
        <v>3</v>
      </c>
      <c r="G7" s="37">
        <v>0</v>
      </c>
      <c r="H7" s="37" t="s">
        <v>97</v>
      </c>
      <c r="I7" s="37" t="s">
        <v>98</v>
      </c>
      <c r="J7" s="37" t="s">
        <v>99</v>
      </c>
      <c r="K7" s="37" t="s">
        <v>100</v>
      </c>
      <c r="L7" s="37" t="s">
        <v>101</v>
      </c>
      <c r="M7" s="37" t="s">
        <v>102</v>
      </c>
      <c r="N7" s="38" t="s">
        <v>103</v>
      </c>
      <c r="O7" s="38" t="s">
        <v>104</v>
      </c>
      <c r="P7" s="38">
        <v>37.75</v>
      </c>
      <c r="Q7" s="38">
        <v>92.04</v>
      </c>
      <c r="R7" s="38">
        <v>0</v>
      </c>
      <c r="S7" s="38">
        <v>1969439</v>
      </c>
      <c r="T7" s="38">
        <v>6362.28</v>
      </c>
      <c r="U7" s="38">
        <v>309.55</v>
      </c>
      <c r="V7" s="38">
        <v>672770</v>
      </c>
      <c r="W7" s="38">
        <v>184.78</v>
      </c>
      <c r="X7" s="38">
        <v>3640.92</v>
      </c>
      <c r="Y7" s="38">
        <v>70.92</v>
      </c>
      <c r="Z7" s="38">
        <v>71.55</v>
      </c>
      <c r="AA7" s="38">
        <v>69.38</v>
      </c>
      <c r="AB7" s="38">
        <v>74.22</v>
      </c>
      <c r="AC7" s="38">
        <v>79.349999999999994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502.52</v>
      </c>
      <c r="BG7" s="38">
        <v>495.88</v>
      </c>
      <c r="BH7" s="38">
        <v>457.21</v>
      </c>
      <c r="BI7" s="38">
        <v>410.1</v>
      </c>
      <c r="BJ7" s="38">
        <v>373.32</v>
      </c>
      <c r="BK7" s="38">
        <v>359.02</v>
      </c>
      <c r="BL7" s="38">
        <v>306.97000000000003</v>
      </c>
      <c r="BM7" s="38">
        <v>337.85</v>
      </c>
      <c r="BN7" s="38">
        <v>290.94</v>
      </c>
      <c r="BO7" s="38">
        <v>287.39</v>
      </c>
      <c r="BP7" s="38">
        <v>291.39999999999998</v>
      </c>
      <c r="BQ7" s="38">
        <v>0</v>
      </c>
      <c r="BR7" s="38">
        <v>0</v>
      </c>
      <c r="BS7" s="38">
        <v>0</v>
      </c>
      <c r="BT7" s="38">
        <v>0</v>
      </c>
      <c r="BU7" s="38">
        <v>0</v>
      </c>
      <c r="BV7" s="38">
        <v>0</v>
      </c>
      <c r="BW7" s="38">
        <v>0</v>
      </c>
      <c r="BX7" s="38">
        <v>0</v>
      </c>
      <c r="BY7" s="38">
        <v>0</v>
      </c>
      <c r="BZ7" s="38">
        <v>0</v>
      </c>
      <c r="CA7" s="38">
        <v>0</v>
      </c>
      <c r="CB7" s="38">
        <v>97.5</v>
      </c>
      <c r="CC7" s="38">
        <v>87.96</v>
      </c>
      <c r="CD7" s="38">
        <v>88.31</v>
      </c>
      <c r="CE7" s="38">
        <v>82.57</v>
      </c>
      <c r="CF7" s="38">
        <v>79.47</v>
      </c>
      <c r="CG7" s="38">
        <v>60.18</v>
      </c>
      <c r="CH7" s="38">
        <v>58.19</v>
      </c>
      <c r="CI7" s="38">
        <v>56.65</v>
      </c>
      <c r="CJ7" s="38">
        <v>55.61</v>
      </c>
      <c r="CK7" s="38">
        <v>50.64</v>
      </c>
      <c r="CL7" s="38">
        <v>51.39</v>
      </c>
      <c r="CM7" s="38">
        <v>51.16</v>
      </c>
      <c r="CN7" s="38">
        <v>52.11</v>
      </c>
      <c r="CO7" s="38">
        <v>53.4</v>
      </c>
      <c r="CP7" s="38">
        <v>52.62</v>
      </c>
      <c r="CQ7" s="38">
        <v>54.87</v>
      </c>
      <c r="CR7" s="38">
        <v>66.02</v>
      </c>
      <c r="CS7" s="38">
        <v>65.900000000000006</v>
      </c>
      <c r="CT7" s="38">
        <v>65.33</v>
      </c>
      <c r="CU7" s="38">
        <v>66.11</v>
      </c>
      <c r="CV7" s="38">
        <v>67.209999999999994</v>
      </c>
      <c r="CW7" s="38">
        <v>66.94</v>
      </c>
      <c r="CX7" s="38">
        <v>85.75</v>
      </c>
      <c r="CY7" s="38">
        <v>85.39</v>
      </c>
      <c r="CZ7" s="38">
        <v>85.76</v>
      </c>
      <c r="DA7" s="38">
        <v>86.07</v>
      </c>
      <c r="DB7" s="38">
        <v>83.6</v>
      </c>
      <c r="DC7" s="38">
        <v>92.96</v>
      </c>
      <c r="DD7" s="38">
        <v>92.8</v>
      </c>
      <c r="DE7" s="38">
        <v>92.64</v>
      </c>
      <c r="DF7" s="38">
        <v>92.98</v>
      </c>
      <c r="DG7" s="38">
        <v>93.21</v>
      </c>
      <c r="DH7" s="38">
        <v>93.03</v>
      </c>
      <c r="DI7" s="38"/>
      <c r="DJ7" s="38"/>
      <c r="DK7" s="38"/>
      <c r="DL7" s="38"/>
      <c r="DM7" s="38"/>
      <c r="DN7" s="38"/>
      <c r="DO7" s="38"/>
      <c r="DP7" s="38"/>
      <c r="DQ7" s="38"/>
      <c r="DR7" s="38"/>
      <c r="DS7" s="38"/>
      <c r="DT7" s="38"/>
      <c r="DU7" s="38"/>
      <c r="DV7" s="38"/>
      <c r="DW7" s="38"/>
      <c r="DX7" s="38"/>
      <c r="DY7" s="38"/>
      <c r="DZ7" s="38"/>
      <c r="EA7" s="38"/>
      <c r="EB7" s="38"/>
      <c r="EC7" s="38"/>
      <c r="ED7" s="38"/>
      <c r="EE7" s="38">
        <v>0</v>
      </c>
      <c r="EF7" s="38">
        <v>0.02</v>
      </c>
      <c r="EG7" s="38">
        <v>7.0000000000000007E-2</v>
      </c>
      <c r="EH7" s="38">
        <v>0</v>
      </c>
      <c r="EI7" s="38">
        <v>0</v>
      </c>
      <c r="EJ7" s="38">
        <v>7.0000000000000007E-2</v>
      </c>
      <c r="EK7" s="38">
        <v>7.0000000000000007E-2</v>
      </c>
      <c r="EL7" s="38">
        <v>0.17</v>
      </c>
      <c r="EM7" s="38">
        <v>0.05</v>
      </c>
      <c r="EN7" s="38">
        <v>7.0000000000000007E-2</v>
      </c>
      <c r="EO7" s="38">
        <v>0.09</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関 直人０３</cp:lastModifiedBy>
  <cp:lastPrinted>2021-01-25T01:04:19Z</cp:lastPrinted>
  <dcterms:created xsi:type="dcterms:W3CDTF">2020-12-04T02:50:44Z</dcterms:created>
  <dcterms:modified xsi:type="dcterms:W3CDTF">2021-01-26T08:54:37Z</dcterms:modified>
  <cp:category/>
</cp:coreProperties>
</file>