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R2年度\01_下水道管理課\03_財務担当\03_04_決算\03_04_070_決算統計\R2経営比較分析\"/>
    </mc:Choice>
  </mc:AlternateContent>
  <workbookProtection workbookAlgorithmName="SHA-512" workbookHashValue="Uela8HOFAupIE88PTRkvNoUhns6a8IJN6iQHqfbd36Ok9jPDox9LdEvkC7XDUcp2jVrKg4UY36dJMx72/lRRQg==" workbookSaltValue="iuvUO0IKfoHCwbZMnz5IMA==" workbookSpinCount="100000" lockStructure="1"/>
  <bookViews>
    <workbookView xWindow="0" yWindow="0" windowWidth="15360" windowHeight="7635" activeTab="0"/>
  </bookViews>
  <sheets>
    <sheet name="法適用_下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<sst xmlns="http://schemas.openxmlformats.org/spreadsheetml/2006/main" count="231" uniqueCount="117">
  <si>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</si>
  <si>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</si>
  <si>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</si>
  <si>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</si>
  <si>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</si>
  <si>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</si>
  <si>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</si>
  <si>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</si>
  <si>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</si>
  <si>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</si>
  <si>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</si>
  <si>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</si>
  <si>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</si>
  <si>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</si>
  <si>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</si>
  <si>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</si>
  <si>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</si>
  <si>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</si>
  <si>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</si>
  <si>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</si>
  <si>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</si>
  <si>
    <t>類似団体平均値（平均値）</t>
  </si>
  <si>
    <t>【】</t>
  </si>
  <si>
    <t>令和元年度全国平均</t>
    <rPh sb="0" eb="2">
      <t>レイワ</t>
    </rPh>
    <rPh sb="2" eb="4">
      <t>ガンネン</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</si>
  <si>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</si>
  <si>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</si>
  <si>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</si>
  <si>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</si>
  <si>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</si>
  <si>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</si>
  <si>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</si>
  <si>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</si>
  <si>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</si>
  <si>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</si>
  <si>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</si>
  <si>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</si>
  <si>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</si>
  <si>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</si>
  <si>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</si>
  <si>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</si>
  <si>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</si>
  <si>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</si>
  <si>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</si>
  <si>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</si>
  <si>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</si>
  <si>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</si>
  <si>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</si>
  <si>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</si>
  <si>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</si>
  <si>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</si>
  <si>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</si>
  <si>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</si>
  <si>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</si>
  <si>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</si>
  <si>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</si>
  <si>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</si>
  <si>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</si>
  <si>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</si>
  <si>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</si>
  <si>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④企業債残高対事業規模比率(％)</t>
  </si>
  <si>
    <t>⑤経費回収率(％)</t>
  </si>
  <si>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</si>
  <si>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</si>
  <si>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</si>
  <si>
    <t>①有形固定資産減価償却率(％)</t>
    <rPh sb="1" eb="3">
      <t>ユウケイ</t>
    </rPh>
    <rPh sb="3" eb="5">
      <t>コテイ</t>
    </rPh>
    <rPh sb="5" eb="7">
      <t>シサン</t>
    </rPh>
    <rPh sb="7" eb="9">
      <t>ゲンカ</t>
    </rPh>
    <rPh sb="9" eb="11">
      <t>ショウキャク</t>
    </rPh>
    <rPh sb="11" eb="12">
      <t>リツ</t>
    </rPh>
    <phoneticPr fontId="4"/>
  </si>
  <si>
    <t>②管渠老朽化率(％)</t>
  </si>
  <si>
    <t>③管渠改善率(％)</t>
  </si>
  <si>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</si>
  <si>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</si>
  <si>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</si>
  <si>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</si>
  <si>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</si>
  <si>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</si>
  <si>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</si>
  <si>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</si>
  <si>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</si>
  <si>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</si>
  <si>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</si>
  <si>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</si>
  <si>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</si>
  <si>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</si>
  <si>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</si>
  <si>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</si>
  <si>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</si>
  <si>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</si>
  <si>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</si>
  <si>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</si>
  <si>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</si>
  <si>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</si>
  <si>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</si>
  <si>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</si>
  <si>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</si>
  <si>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</si>
  <si>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</si>
  <si>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</si>
  <si>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</si>
  <si>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</si>
  <si>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</si>
  <si>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</si>
  <si>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</si>
  <si>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</si>
  <si>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</si>
  <si>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</si>
  <si>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</si>
  <si>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</si>
  <si>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</si>
  <si>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</si>
  <si>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</si>
  <si>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</si>
  <si>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</si>
  <si>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</si>
  <si>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</si>
  <si>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</si>
  <si>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←書式設定</t>
    <rPh sb="1" eb="3">
      <t>ショシキ</t>
    </rPh>
    <rPh sb="3" eb="5">
      <t>セッテイ</t>
    </rPh>
    <phoneticPr fontId="4"/>
  </si>
  <si>
    <t>　下水道管渠の一部は標準耐用年数の50年を超えているものの、本格的な更新時期を迎えていないため、「②管渠老化率」は0％となっており、「③管渠改善率」も低率となっている。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長寿命化計画に基づき、計画的に改築・更新を進めている。
　今後は、H31年1月に策定した「埼玉県下水道局ストックマネジメント計画」に基づき、機能の重要性や健全性、主要プロジェクトへの位置づけ等を踏まえ、優先度を定めて計画的に改築・更新を実施していく。</t>
    <rPh sb="1" eb="4">
      <t>ゲスイドウ</t>
    </rPh>
    <rPh sb="4" eb="5">
      <t>カン</t>
    </rPh>
    <rPh sb="5" eb="6">
      <t>キョ</t>
    </rPh>
    <rPh sb="7" eb="9">
      <t>イチブ</t>
    </rPh>
    <rPh sb="10" eb="12">
      <t>ヒョウジュン</t>
    </rPh>
    <rPh sb="12" eb="14">
      <t>タイヨウ</t>
    </rPh>
    <rPh sb="14" eb="16">
      <t>ネンスウ</t>
    </rPh>
    <rPh sb="19" eb="20">
      <t>ネン</t>
    </rPh>
    <rPh sb="21" eb="22">
      <t>コ</t>
    </rPh>
    <rPh sb="30" eb="33">
      <t>ホンカクテキ</t>
    </rPh>
    <rPh sb="34" eb="36">
      <t>コウシン</t>
    </rPh>
    <rPh sb="36" eb="38">
      <t>ジキ</t>
    </rPh>
    <rPh sb="39" eb="40">
      <t>ムカ</t>
    </rPh>
    <rPh sb="50" eb="51">
      <t>カン</t>
    </rPh>
    <rPh sb="51" eb="52">
      <t>キョ</t>
    </rPh>
    <rPh sb="52" eb="54">
      <t>ロウカ</t>
    </rPh>
    <rPh sb="54" eb="55">
      <t>リツ</t>
    </rPh>
    <rPh sb="68" eb="69">
      <t>カン</t>
    </rPh>
    <rPh sb="69" eb="70">
      <t>キョ</t>
    </rPh>
    <rPh sb="70" eb="72">
      <t>カイゼン</t>
    </rPh>
    <rPh sb="72" eb="73">
      <t>リツ</t>
    </rPh>
    <rPh sb="75" eb="77">
      <t>テイリツ</t>
    </rPh>
    <rPh sb="86" eb="89">
      <t>ショリジョウ</t>
    </rPh>
    <rPh sb="93" eb="94">
      <t>ジョウ</t>
    </rPh>
    <rPh sb="95" eb="97">
      <t>キカイ</t>
    </rPh>
    <rPh sb="98" eb="100">
      <t>デンキ</t>
    </rPh>
    <rPh sb="100" eb="102">
      <t>セツビ</t>
    </rPh>
    <rPh sb="107" eb="109">
      <t>ヒョウジュン</t>
    </rPh>
    <rPh sb="109" eb="111">
      <t>タイヨウ</t>
    </rPh>
    <rPh sb="111" eb="113">
      <t>ネンスウ</t>
    </rPh>
    <rPh sb="116" eb="117">
      <t>ネン</t>
    </rPh>
    <rPh sb="121" eb="122">
      <t>ネン</t>
    </rPh>
    <rPh sb="123" eb="124">
      <t>ミジカ</t>
    </rPh>
    <rPh sb="125" eb="126">
      <t>スデ</t>
    </rPh>
    <rPh sb="127" eb="130">
      <t>コウシンキ</t>
    </rPh>
    <rPh sb="131" eb="132">
      <t>ムカ</t>
    </rPh>
    <rPh sb="152" eb="154">
      <t>シュクゲン</t>
    </rPh>
    <rPh sb="155" eb="157">
      <t>ネンド</t>
    </rPh>
    <rPh sb="157" eb="158">
      <t>カン</t>
    </rPh>
    <rPh sb="158" eb="160">
      <t>ヨサン</t>
    </rPh>
    <rPh sb="161" eb="164">
      <t>ヘイジュンカ</t>
    </rPh>
    <rPh sb="165" eb="166">
      <t>オコナ</t>
    </rPh>
    <rPh sb="167" eb="171">
      <t>チョウジュミョウカ</t>
    </rPh>
    <rPh sb="171" eb="173">
      <t>ケイカク</t>
    </rPh>
    <rPh sb="174" eb="175">
      <t>モト</t>
    </rPh>
    <rPh sb="178" eb="181">
      <t>ケイカクテキ</t>
    </rPh>
    <rPh sb="182" eb="184">
      <t>カイチク</t>
    </rPh>
    <rPh sb="185" eb="187">
      <t>コウシン</t>
    </rPh>
    <rPh sb="188" eb="189">
      <t>スス</t>
    </rPh>
    <rPh sb="196" eb="198">
      <t>コンゴ</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</si>
  <si>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比率」は0％であり、健全経営を維持しているといえる。
しかし近年、電気料単価の変動や労務単価の上昇のほか、施設の老朽化に伴う委託料や修繕料の増加による影響が見込まれるため、今後も引き続き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費規模比率」は管渠整備がほぼ終了し、企業債残高がH12年度をピークに減少しているいるため、数値は低下傾向であったが、今後は老朽化が進む施設の本格的な改築更新時期を迎えることから、適切に起債の管理を行っていく。
　「⑥汚水処理原価」については、ここ5年間で31～33円前後を維持しており、類似団体、事業規模別に比較しても効率的な運営を行っているといえる。「⑦施設利用率」は晴天時一日平均処理水量ではなく、晴天時一日最大処理水量で算出すると、80％以上を維持しており、適切な施設規模であると考えている。　</t>
    <rPh sb="1" eb="4">
      <t>サイタマケン</t>
    </rPh>
    <rPh sb="5" eb="6">
      <t>オコナ</t>
    </rPh>
    <rPh sb="10" eb="12">
      <t>リュウイキ</t>
    </rPh>
    <rPh sb="12" eb="15">
      <t>ゲスイドウ</t>
    </rPh>
    <rPh sb="16" eb="18">
      <t>イジ</t>
    </rPh>
    <rPh sb="18" eb="20">
      <t>カンリ</t>
    </rPh>
    <rPh sb="20" eb="21">
      <t>ヒ</t>
    </rPh>
    <rPh sb="22" eb="25">
      <t>ジュエキシャ</t>
    </rPh>
    <rPh sb="25" eb="27">
      <t>フタン</t>
    </rPh>
    <rPh sb="28" eb="30">
      <t>ゲンソク</t>
    </rPh>
    <rPh sb="31" eb="32">
      <t>モト</t>
    </rPh>
    <rPh sb="35" eb="37">
      <t>カンケイ</t>
    </rPh>
    <rPh sb="39" eb="40">
      <t>シ</t>
    </rPh>
    <rPh sb="40" eb="41">
      <t>マチ</t>
    </rPh>
    <rPh sb="42" eb="45">
      <t>ゲスイドウ</t>
    </rPh>
    <rPh sb="45" eb="48">
      <t>シヨウリョウ</t>
    </rPh>
    <rPh sb="49" eb="51">
      <t>ゲンシ</t>
    </rPh>
    <rPh sb="54" eb="56">
      <t>イジ</t>
    </rPh>
    <rPh sb="56" eb="58">
      <t>カンリ</t>
    </rPh>
    <rPh sb="58" eb="61">
      <t>フタンキン</t>
    </rPh>
    <rPh sb="62" eb="63">
      <t>マカナ</t>
    </rPh>
    <rPh sb="71" eb="73">
      <t>リュウイキ</t>
    </rPh>
    <rPh sb="73" eb="76">
      <t>ゲスイドウ</t>
    </rPh>
    <rPh sb="77" eb="79">
      <t>イジ</t>
    </rPh>
    <rPh sb="79" eb="81">
      <t>カンリ</t>
    </rPh>
    <rPh sb="81" eb="82">
      <t>ヒ</t>
    </rPh>
    <rPh sb="82" eb="83">
      <t>トウ</t>
    </rPh>
    <rPh sb="84" eb="86">
      <t>ヒヨウ</t>
    </rPh>
    <rPh sb="87" eb="89">
      <t>イジ</t>
    </rPh>
    <rPh sb="89" eb="91">
      <t>カンリ</t>
    </rPh>
    <rPh sb="91" eb="94">
      <t>フタンキン</t>
    </rPh>
    <rPh sb="94" eb="95">
      <t>トウ</t>
    </rPh>
    <rPh sb="96" eb="98">
      <t>シュウエキ</t>
    </rPh>
    <rPh sb="100" eb="102">
      <t>ワリアイ</t>
    </rPh>
    <rPh sb="103" eb="104">
      <t>シメ</t>
    </rPh>
    <rPh sb="108" eb="110">
      <t>ケイジョウ</t>
    </rPh>
    <rPh sb="110" eb="112">
      <t>シュウシ</t>
    </rPh>
    <rPh sb="112" eb="114">
      <t>ヒリツ</t>
    </rPh>
    <rPh sb="116" eb="119">
      <t>カクネンド</t>
    </rPh>
    <rPh sb="126" eb="127">
      <t>コ</t>
    </rPh>
    <rPh sb="129" eb="131">
      <t>テキセイ</t>
    </rPh>
    <rPh sb="132" eb="134">
      <t>スイジュン</t>
    </rPh>
    <rPh sb="135" eb="137">
      <t>シュウシ</t>
    </rPh>
    <rPh sb="138" eb="140">
      <t>キンコウ</t>
    </rPh>
    <rPh sb="145" eb="147">
      <t>ホンケン</t>
    </rPh>
    <rPh sb="148" eb="150">
      <t>ケイエイ</t>
    </rPh>
    <rPh sb="150" eb="152">
      <t>ジョウキョウ</t>
    </rPh>
    <rPh sb="153" eb="155">
      <t>アンテイ</t>
    </rPh>
    <rPh sb="163" eb="165">
      <t>ルイセキ</t>
    </rPh>
    <rPh sb="165" eb="167">
      <t>ケッソン</t>
    </rPh>
    <rPh sb="167" eb="168">
      <t>キン</t>
    </rPh>
    <rPh sb="169" eb="170">
      <t>ショウ</t>
    </rPh>
    <rPh sb="179" eb="181">
      <t>ルイセキ</t>
    </rPh>
    <rPh sb="181" eb="183">
      <t>ケッソン</t>
    </rPh>
    <rPh sb="183" eb="185">
      <t>ヒリツ</t>
    </rPh>
    <rPh sb="193" eb="195">
      <t>ケンゼン</t>
    </rPh>
    <rPh sb="195" eb="197">
      <t>ケイエイ</t>
    </rPh>
    <rPh sb="198" eb="200">
      <t>イジ</t>
    </rPh>
    <rPh sb="213" eb="215">
      <t>キンネン</t>
    </rPh>
    <rPh sb="216" eb="218">
      <t>デンキ</t>
    </rPh>
    <rPh sb="218" eb="219">
      <t>リョウ</t>
    </rPh>
    <rPh sb="219" eb="221">
      <t>タンカ</t>
    </rPh>
    <rPh sb="222" eb="224">
      <t>ヘンドウ</t>
    </rPh>
    <rPh sb="225" eb="227">
      <t>ロウム</t>
    </rPh>
    <rPh sb="227" eb="229">
      <t>タンカ</t>
    </rPh>
    <rPh sb="230" eb="232">
      <t>ジョウショウ</t>
    </rPh>
    <rPh sb="236" eb="238">
      <t>シセツ</t>
    </rPh>
    <rPh sb="239" eb="242">
      <t>ロウキュウカ</t>
    </rPh>
    <rPh sb="243" eb="244">
      <t>トモ</t>
    </rPh>
    <rPh sb="245" eb="248">
      <t>イタクリョウ</t>
    </rPh>
    <rPh sb="258" eb="260">
      <t>エイキョウ</t>
    </rPh>
    <rPh sb="261" eb="263">
      <t>ミコ</t>
    </rPh>
    <rPh sb="269" eb="271">
      <t>コンゴ</t>
    </rPh>
    <rPh sb="272" eb="273">
      <t>ヒ</t>
    </rPh>
    <rPh sb="274" eb="275">
      <t>ツヅ</t>
    </rPh>
    <rPh sb="276" eb="278">
      <t>ショリ</t>
    </rPh>
    <rPh sb="278" eb="280">
      <t>ゲンカ</t>
    </rPh>
    <rPh sb="281" eb="283">
      <t>リュウイキ</t>
    </rPh>
    <rPh sb="286" eb="288">
      <t>シュウシ</t>
    </rPh>
    <rPh sb="288" eb="290">
      <t>ジョウキョウ</t>
    </rPh>
    <rPh sb="291" eb="292">
      <t>フ</t>
    </rPh>
    <rPh sb="295" eb="297">
      <t>イジ</t>
    </rPh>
    <rPh sb="297" eb="299">
      <t>カンリ</t>
    </rPh>
    <rPh sb="299" eb="302">
      <t>フタンキン</t>
    </rPh>
    <rPh sb="303" eb="305">
      <t>ミナオ</t>
    </rPh>
    <rPh sb="309" eb="311">
      <t>ヒツヨウ</t>
    </rPh>
    <rPh sb="320" eb="323">
      <t>タンキテキ</t>
    </rPh>
    <rPh sb="324" eb="326">
      <t>サイム</t>
    </rPh>
    <rPh sb="327" eb="328">
      <t>タイ</t>
    </rPh>
    <rPh sb="330" eb="332">
      <t>シハラ</t>
    </rPh>
    <rPh sb="333" eb="335">
      <t>ノウリョク</t>
    </rPh>
    <rPh sb="336" eb="337">
      <t>シメ</t>
    </rPh>
    <rPh sb="340" eb="342">
      <t>リュウドウ</t>
    </rPh>
    <rPh sb="342" eb="344">
      <t>ヒリツ</t>
    </rPh>
    <rPh sb="351" eb="353">
      <t>ウワマワ</t>
    </rPh>
    <rPh sb="358" eb="360">
      <t>シハラ</t>
    </rPh>
    <rPh sb="361" eb="363">
      <t>ノウリョク</t>
    </rPh>
    <rPh sb="364" eb="366">
      <t>モンダイ</t>
    </rPh>
    <rPh sb="369" eb="371">
      <t>ジョウキョウ</t>
    </rPh>
    <rPh sb="377" eb="379">
      <t>キギョウ</t>
    </rPh>
    <rPh sb="379" eb="380">
      <t>サイ</t>
    </rPh>
    <rPh sb="380" eb="382">
      <t>ザンダカ</t>
    </rPh>
    <rPh sb="382" eb="383">
      <t>タイ</t>
    </rPh>
    <rPh sb="383" eb="386">
      <t>ジギョウヒ</t>
    </rPh>
    <rPh sb="386" eb="388">
      <t>キボ</t>
    </rPh>
    <rPh sb="388" eb="390">
      <t>ヒリツ</t>
    </rPh>
    <rPh sb="392" eb="393">
      <t>カン</t>
    </rPh>
    <rPh sb="393" eb="394">
      <t>キョ</t>
    </rPh>
    <rPh sb="394" eb="396">
      <t>セイビ</t>
    </rPh>
    <rPh sb="399" eb="401">
      <t>シュウリョウ</t>
    </rPh>
    <rPh sb="403" eb="405">
      <t>キギョウ</t>
    </rPh>
    <rPh sb="405" eb="406">
      <t>サイ</t>
    </rPh>
    <rPh sb="406" eb="408">
      <t>ザンダカ</t>
    </rPh>
    <rPh sb="412" eb="414">
      <t>ネンド</t>
    </rPh>
    <rPh sb="419" eb="421">
      <t>ゲンショウ</t>
    </rPh>
    <rPh sb="430" eb="432">
      <t>スウチ</t>
    </rPh>
    <rPh sb="435" eb="437">
      <t>ケイコウ</t>
    </rPh>
    <rPh sb="443" eb="445">
      <t>コンゴ</t>
    </rPh>
    <rPh sb="446" eb="449">
      <t>ロウキュウカ</t>
    </rPh>
    <rPh sb="450" eb="451">
      <t>スス</t>
    </rPh>
    <rPh sb="452" eb="454">
      <t>シセツ</t>
    </rPh>
    <rPh sb="455" eb="458">
      <t>ホンカクテキ</t>
    </rPh>
    <rPh sb="459" eb="461">
      <t>カイチク</t>
    </rPh>
    <rPh sb="461" eb="463">
      <t>コウシン</t>
    </rPh>
    <rPh sb="463" eb="465">
      <t>ジキ</t>
    </rPh>
    <rPh sb="466" eb="467">
      <t>ムカ</t>
    </rPh>
    <rPh sb="474" eb="476">
      <t>テキセツ</t>
    </rPh>
    <rPh sb="477" eb="479">
      <t>キサイ</t>
    </rPh>
    <rPh sb="480" eb="482">
      <t>カンリ</t>
    </rPh>
    <rPh sb="483" eb="484">
      <t>オコナ</t>
    </rPh>
    <rPh sb="493" eb="495">
      <t>オスイ</t>
    </rPh>
    <rPh sb="495" eb="497">
      <t>ショリ</t>
    </rPh>
    <rPh sb="497" eb="499">
      <t>ゲンカ</t>
    </rPh>
    <rPh sb="509" eb="510">
      <t>ネン</t>
    </rPh>
    <rPh sb="510" eb="511">
      <t>カン</t>
    </rPh>
    <rPh sb="517" eb="518">
      <t>エン</t>
    </rPh>
    <rPh sb="518" eb="520">
      <t>ゼンゴ</t>
    </rPh>
    <rPh sb="521" eb="523">
      <t>イジ</t>
    </rPh>
    <rPh sb="528" eb="530">
      <t>ルイジ</t>
    </rPh>
    <rPh sb="530" eb="532">
      <t>ダンタイ</t>
    </rPh>
    <rPh sb="533" eb="535">
      <t>ジギョウ</t>
    </rPh>
    <rPh sb="535" eb="537">
      <t>キボ</t>
    </rPh>
    <rPh sb="537" eb="538">
      <t>ベツ</t>
    </rPh>
    <rPh sb="539" eb="541">
      <t>ヒカク</t>
    </rPh>
    <rPh sb="544" eb="547">
      <t>コウリツテキ</t>
    </rPh>
    <rPh sb="548" eb="550">
      <t>ウンエイ</t>
    </rPh>
    <rPh sb="551" eb="552">
      <t>オコナ</t>
    </rPh>
    <rPh sb="563" eb="565">
      <t>シセツ</t>
    </rPh>
    <rPh sb="565" eb="567">
      <t>リヨウ</t>
    </rPh>
    <rPh sb="567" eb="568">
      <t>リツ</t>
    </rPh>
    <rPh sb="570" eb="572">
      <t>セイテン</t>
    </rPh>
    <rPh sb="572" eb="573">
      <t>ジ</t>
    </rPh>
    <rPh sb="573" eb="575">
      <t>イチニチ</t>
    </rPh>
    <rPh sb="575" eb="577">
      <t>ヘイキン</t>
    </rPh>
    <rPh sb="577" eb="579">
      <t>ショリ</t>
    </rPh>
    <rPh sb="579" eb="581">
      <t>スイリョウ</t>
    </rPh>
    <rPh sb="586" eb="588">
      <t>セイテン</t>
    </rPh>
    <rPh sb="588" eb="589">
      <t>ジ</t>
    </rPh>
    <rPh sb="589" eb="591">
      <t>イチニチ</t>
    </rPh>
    <rPh sb="591" eb="593">
      <t>サイダイ</t>
    </rPh>
    <rPh sb="593" eb="595">
      <t>ショリ</t>
    </rPh>
    <rPh sb="595" eb="597">
      <t>スイリョウ</t>
    </rPh>
    <rPh sb="598" eb="600">
      <t>サンシュツ</t>
    </rPh>
    <rPh sb="607" eb="609">
      <t>イジョウ</t>
    </rPh>
    <rPh sb="610" eb="612">
      <t>イジ</t>
    </rPh>
    <rPh sb="617" eb="619">
      <t>テキセツ</t>
    </rPh>
    <rPh sb="620" eb="622">
      <t>シセツ</t>
    </rPh>
    <rPh sb="622" eb="624">
      <t>キボ</t>
    </rPh>
    <rPh sb="628" eb="629">
      <t>カンガ</t>
    </rPh>
    <phoneticPr fontId="4"/>
  </si>
  <si>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事業対策等を通じて新たな事業環境の変化にも積極的に対応するとともに、引き続き費用対効果を見極めながら適正な事業運営がなされるようPDCAサイクルに則り経営マネジメントを徹底していく。</t>
    <rPh sb="1" eb="2">
      <t>カク</t>
    </rPh>
    <rPh sb="2" eb="4">
      <t>ケイエイ</t>
    </rPh>
    <rPh sb="4" eb="6">
      <t>シヒョウ</t>
    </rPh>
    <rPh sb="7" eb="9">
      <t>ジョウキョウ</t>
    </rPh>
    <rPh sb="12" eb="15">
      <t>ゲンジテン</t>
    </rPh>
    <rPh sb="17" eb="19">
      <t>ケイエイ</t>
    </rPh>
    <rPh sb="19" eb="21">
      <t>ジョウキョウ</t>
    </rPh>
    <rPh sb="22" eb="24">
      <t>ケンゼン</t>
    </rPh>
    <rPh sb="34" eb="36">
      <t>イッポウ</t>
    </rPh>
    <rPh sb="37" eb="39">
      <t>リュウイキ</t>
    </rPh>
    <rPh sb="39" eb="41">
      <t>ゲスイ</t>
    </rPh>
    <rPh sb="41" eb="42">
      <t>ドウ</t>
    </rPh>
    <rPh sb="43" eb="44">
      <t>ト</t>
    </rPh>
    <rPh sb="45" eb="46">
      <t>マ</t>
    </rPh>
    <rPh sb="47" eb="49">
      <t>ケイエイ</t>
    </rPh>
    <rPh sb="49" eb="51">
      <t>カンキョウ</t>
    </rPh>
    <rPh sb="53" eb="54">
      <t>ケン</t>
    </rPh>
    <rPh sb="54" eb="56">
      <t>ジンコウ</t>
    </rPh>
    <rPh sb="61" eb="62">
      <t>ムカ</t>
    </rPh>
    <rPh sb="64" eb="65">
      <t>ナカ</t>
    </rPh>
    <rPh sb="66" eb="68">
      <t>ボウダイ</t>
    </rPh>
    <rPh sb="69" eb="71">
      <t>シセツ</t>
    </rPh>
    <rPh sb="71" eb="73">
      <t>セイビ</t>
    </rPh>
    <rPh sb="74" eb="77">
      <t>ホンカクテキ</t>
    </rPh>
    <rPh sb="78" eb="80">
      <t>カイチク</t>
    </rPh>
    <rPh sb="80" eb="82">
      <t>コウシン</t>
    </rPh>
    <rPh sb="82" eb="84">
      <t>ジキ</t>
    </rPh>
    <rPh sb="85" eb="87">
      <t>トウライ</t>
    </rPh>
    <rPh sb="92" eb="93">
      <t>オオ</t>
    </rPh>
    <rPh sb="95" eb="97">
      <t>ヘンカ</t>
    </rPh>
    <rPh sb="108" eb="111">
      <t>チュウチョウキ</t>
    </rPh>
    <rPh sb="116" eb="118">
      <t>リュウイキ</t>
    </rPh>
    <rPh sb="118" eb="120">
      <t>ゲスイ</t>
    </rPh>
    <rPh sb="120" eb="121">
      <t>ドウ</t>
    </rPh>
    <rPh sb="121" eb="123">
      <t>ジギョウ</t>
    </rPh>
    <rPh sb="124" eb="126">
      <t>ケンゼン</t>
    </rPh>
    <rPh sb="127" eb="129">
      <t>ケイエイ</t>
    </rPh>
    <rPh sb="137" eb="140">
      <t>サイタマケン</t>
    </rPh>
    <rPh sb="140" eb="143">
      <t>ゲスイドウ</t>
    </rPh>
    <rPh sb="143" eb="144">
      <t>キョク</t>
    </rPh>
    <rPh sb="144" eb="146">
      <t>ケイエイ</t>
    </rPh>
    <rPh sb="152" eb="154">
      <t>モクヒョウ</t>
    </rPh>
    <rPh sb="155" eb="156">
      <t>オヨ</t>
    </rPh>
    <rPh sb="159" eb="162">
      <t>サイタマケン</t>
    </rPh>
    <rPh sb="162" eb="165">
      <t>ゲスイドウ</t>
    </rPh>
    <rPh sb="175" eb="177">
      <t>ケイカク</t>
    </rPh>
    <rPh sb="182" eb="183">
      <t>ネン</t>
    </rPh>
    <rPh sb="184" eb="185">
      <t>ガツ</t>
    </rPh>
    <rPh sb="186" eb="188">
      <t>サクテイ</t>
    </rPh>
    <rPh sb="197" eb="199">
      <t>レイワ</t>
    </rPh>
    <rPh sb="199" eb="201">
      <t>ガンネン</t>
    </rPh>
    <rPh sb="201" eb="202">
      <t>ド</t>
    </rPh>
    <rPh sb="204" eb="207">
      <t>コウリツテキ</t>
    </rPh>
    <rPh sb="208" eb="210">
      <t>シッコウ</t>
    </rPh>
    <rPh sb="210" eb="212">
      <t>タイセイ</t>
    </rPh>
    <rPh sb="213" eb="215">
      <t>カクホ</t>
    </rPh>
    <rPh sb="216" eb="219">
      <t>ゲスイドウ</t>
    </rPh>
    <rPh sb="220" eb="223">
      <t>コウイキカ</t>
    </rPh>
    <rPh sb="224" eb="227">
      <t>キョウドウカ</t>
    </rPh>
    <rPh sb="228" eb="229">
      <t>スス</t>
    </rPh>
    <rPh sb="234" eb="235">
      <t>シ</t>
    </rPh>
    <rPh sb="235" eb="236">
      <t>マチ</t>
    </rPh>
    <rPh sb="236" eb="238">
      <t>コウキョウ</t>
    </rPh>
    <rPh sb="238" eb="241">
      <t>ゲスイドウ</t>
    </rPh>
    <rPh sb="242" eb="243">
      <t>タイ</t>
    </rPh>
    <rPh sb="245" eb="248">
      <t>ギジュツテキ</t>
    </rPh>
    <rPh sb="248" eb="250">
      <t>ジョゲン</t>
    </rPh>
    <rPh sb="252" eb="254">
      <t>チジ</t>
    </rPh>
    <rPh sb="255" eb="257">
      <t>ジム</t>
    </rPh>
    <rPh sb="258" eb="261">
      <t>ゲスイドウ</t>
    </rPh>
    <rPh sb="261" eb="262">
      <t>キョク</t>
    </rPh>
    <rPh sb="263" eb="266">
      <t>イチゲンカ</t>
    </rPh>
    <rPh sb="271" eb="273">
      <t>コンゴ</t>
    </rPh>
    <rPh sb="274" eb="276">
      <t>オデイ</t>
    </rPh>
    <rPh sb="276" eb="278">
      <t>ショリ</t>
    </rPh>
    <rPh sb="279" eb="281">
      <t>キョウドウ</t>
    </rPh>
    <rPh sb="281" eb="283">
      <t>ショリ</t>
    </rPh>
    <rPh sb="283" eb="284">
      <t>カ</t>
    </rPh>
    <rPh sb="285" eb="287">
      <t>ノウギョウ</t>
    </rPh>
    <rPh sb="287" eb="289">
      <t>シュウラク</t>
    </rPh>
    <rPh sb="289" eb="291">
      <t>ハイスイ</t>
    </rPh>
    <rPh sb="291" eb="293">
      <t>シセツ</t>
    </rPh>
    <rPh sb="294" eb="295">
      <t>ト</t>
    </rPh>
    <rPh sb="295" eb="296">
      <t>コ</t>
    </rPh>
    <rPh sb="296" eb="297">
      <t>トウ</t>
    </rPh>
    <rPh sb="298" eb="301">
      <t>コウイキテキ</t>
    </rPh>
    <rPh sb="302" eb="304">
      <t>トリクミ</t>
    </rPh>
    <rPh sb="308" eb="310">
      <t>ゲスイ</t>
    </rPh>
    <rPh sb="310" eb="312">
      <t>オデイ</t>
    </rPh>
    <rPh sb="325" eb="327">
      <t>カツヨウ</t>
    </rPh>
    <rPh sb="328" eb="330">
      <t>ハイネツ</t>
    </rPh>
    <rPh sb="330" eb="332">
      <t>リヨウ</t>
    </rPh>
    <rPh sb="334" eb="337">
      <t>ゲスイドウ</t>
    </rPh>
    <rPh sb="337" eb="339">
      <t>シゲン</t>
    </rPh>
    <rPh sb="340" eb="342">
      <t>ユウコウ</t>
    </rPh>
    <rPh sb="342" eb="344">
      <t>カツヨウ</t>
    </rPh>
    <rPh sb="345" eb="348">
      <t>オンダンカ</t>
    </rPh>
    <rPh sb="348" eb="350">
      <t>ジギョウ</t>
    </rPh>
    <rPh sb="350" eb="352">
      <t>タイサク</t>
    </rPh>
    <rPh sb="352" eb="353">
      <t>トウ</t>
    </rPh>
    <rPh sb="354" eb="355">
      <t>ツウ</t>
    </rPh>
    <rPh sb="357" eb="358">
      <t>アラ</t>
    </rPh>
    <rPh sb="360" eb="362">
      <t>ジギョウ</t>
    </rPh>
    <rPh sb="362" eb="364">
      <t>カンキョウ</t>
    </rPh>
    <rPh sb="365" eb="367">
      <t>ヘンカ</t>
    </rPh>
    <rPh sb="369" eb="372">
      <t>セッキョクテキ</t>
    </rPh>
    <rPh sb="373" eb="375">
      <t>タイオウ</t>
    </rPh>
    <rPh sb="382" eb="383">
      <t>ヒ</t>
    </rPh>
    <rPh sb="384" eb="385">
      <t>ツヅ</t>
    </rPh>
    <rPh sb="386" eb="391">
      <t>ヒヨウタイコウカ</t>
    </rPh>
    <rPh sb="392" eb="394">
      <t>ミキワ</t>
    </rPh>
    <rPh sb="398" eb="400">
      <t>テキセイ</t>
    </rPh>
    <rPh sb="401" eb="403">
      <t>ジギョウ</t>
    </rPh>
    <rPh sb="403" eb="405">
      <t>ウンエイ</t>
    </rPh>
    <rPh sb="421" eb="422">
      <t>ソク</t>
    </rPh>
    <rPh sb="423" eb="425">
      <t>ケイエイ</t>
    </rPh>
    <rPh sb="432" eb="434">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</si>
</sst>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3">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9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0" xfId="0" applyFont="1" applyBorder="1" applyAlignment="1">
      <alignment horizontal="center"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20" applyNumberFormat="1" applyFont="1" applyFill="1" applyBorder="1" applyAlignment="1">
      <alignment vertical="center" shrinkToFit="1"/>
    </xf>
    <xf numFmtId="178" fontId="0" fillId="3" borderId="9" xfId="20"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20" applyNumberFormat="1" applyFont="1" applyBorder="1" applyAlignment="1">
      <alignment vertical="center" shrinkToFit="1"/>
    </xf>
    <xf numFmtId="179" fontId="0" fillId="0" borderId="0" xfId="0" applyNumberFormat="1" applyAlignment="1">
      <alignment vertical="center"/>
    </xf>
    <xf numFmtId="0" fontId="0" fillId="4" borderId="9" xfId="0" applyFill="1" applyBorder="1" applyAlignment="1">
      <alignment vertical="center"/>
    </xf>
    <xf numFmtId="180" fontId="0" fillId="0" borderId="9" xfId="0" applyNumberFormat="1" applyBorder="1" applyAlignment="1">
      <alignment vertical="center"/>
    </xf>
    <xf numFmtId="181" fontId="0" fillId="0" borderId="9" xfId="0" applyNumberFormat="1" applyBorder="1" applyAlignment="1">
      <alignmen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shrinkToFit="1"/>
      <protection locked="0"/>
    </xf>
    <xf numFmtId="0" fontId="5" fillId="0" borderId="4" xfId="0" applyFont="1" applyBorder="1" applyAlignment="1" applyProtection="1">
      <alignment horizontal="left" vertical="top" shrinkToFit="1"/>
      <protection locked="0"/>
    </xf>
    <xf numFmtId="0" fontId="5" fillId="0" borderId="7" xfId="0" applyFont="1" applyBorder="1" applyAlignment="1" applyProtection="1">
      <alignment horizontal="left" vertical="top" shrinkToFit="1"/>
      <protection locked="0"/>
    </xf>
    <xf numFmtId="0" fontId="5" fillId="0" borderId="8" xfId="0" applyFont="1" applyBorder="1" applyAlignment="1" applyProtection="1">
      <alignment horizontal="left" vertical="top" shrinkToFit="1"/>
      <protection locked="0"/>
    </xf>
    <xf numFmtId="0" fontId="5" fillId="0" borderId="5" xfId="0" applyFont="1" applyBorder="1" applyAlignment="1" applyProtection="1">
      <alignment horizontal="left" vertical="top" shrinkToFit="1"/>
      <protection locked="0"/>
    </xf>
    <xf numFmtId="0" fontId="5" fillId="0" borderId="6" xfId="0" applyFont="1" applyBorder="1" applyAlignment="1" applyProtection="1">
      <alignment horizontal="left" vertical="top" shrinkToFit="1"/>
      <protection locked="0"/>
    </xf>
    <xf numFmtId="0" fontId="3" fillId="5" borderId="9"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176"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5"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15" fillId="0" borderId="7"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4"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5" xfId="0" applyFont="1" applyBorder="1" applyAlignment="1" applyProtection="1">
      <alignment horizontal="left" vertical="top" wrapText="1" shrinkToFit="1"/>
      <protection locked="0"/>
    </xf>
    <xf numFmtId="0" fontId="15" fillId="0" borderId="6" xfId="0" applyFont="1" applyBorder="1" applyAlignment="1" applyProtection="1">
      <alignment horizontal="left" vertical="top" wrapText="1" shrinkToFit="1"/>
      <protection locked="0"/>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データ!$EE$6:$EI$6</c:f>
              <c:numCache>
                <c:formatCode>#,##0.00;"△"#,##0.00</c:formatCode>
                <c:ptCount val="5"/>
                <c:pt idx="0">
                  <c:v>0</c:v>
                </c:pt>
                <c:pt idx="1">
                  <c:v>0</c:v>
                </c:pt>
                <c:pt idx="2">
                  <c:v>0.04</c:v>
                </c:pt>
                <c:pt idx="3">
                  <c:v>0.1</c:v>
                </c:pt>
                <c:pt idx="4">
                  <c:v>0.12</c:v>
                </c:pt>
              </c:numCache>
            </c:numRef>
          </c:val>
          <c:extLst>
            <c:ext xmlns:c16="http://schemas.microsoft.com/office/drawing/2014/chart" uri="{C3380CC4-5D6E-409C-BE32-E72D297353CC}">
              <c16:uniqueId val="{00000000-EE30-4DC8-B54A-D1FE661567C7}"/>
            </c:ext>
          </c:extLst>
        </c:ser>
        <c:axId val="27836922"/>
        <c:axId val="4920570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データ!$EJ$6:$EN$6</c:f>
              <c:numCache>
                <c:formatCode>#,##0.00;"△"#,##0.00;"-"</c:formatCode>
                <c:ptCount val="5"/>
                <c:pt idx="0">
                  <c:v>0.07</c:v>
                </c:pt>
                <c:pt idx="1">
                  <c:v>0.07</c:v>
                </c:pt>
                <c:pt idx="2">
                  <c:v>0.17</c:v>
                </c:pt>
                <c:pt idx="3">
                  <c:v>0.05</c:v>
                </c:pt>
                <c:pt idx="4">
                  <c:v>0.07</c:v>
                </c:pt>
              </c:numCache>
            </c:numRef>
          </c:val>
          <c:smooth val="0"/>
          <c:extLst>
            <c:ext xmlns:c16="http://schemas.microsoft.com/office/drawing/2014/chart" uri="{C3380CC4-5D6E-409C-BE32-E72D297353CC}">
              <c16:uniqueId val="{00000001-EE30-4DC8-B54A-D1FE661567C7}"/>
            </c:ext>
          </c:extLst>
        </c:ser>
        <c:marker val="1"/>
        <c:axId val="27836922"/>
        <c:axId val="49205706"/>
      </c:lineChart>
      <c:dateAx>
        <c:axId val="2783692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9205706"/>
        <c:crosses val="autoZero"/>
        <c:auto val="1"/>
        <c:lblOffset val="100"/>
        <c:baseTimeUnit val="years"/>
        <c:noMultiLvlLbl val="0"/>
      </c:dateAx>
      <c:valAx>
        <c:axId val="4920570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83692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データ!$CM$6:$CQ$6</c:f>
              <c:numCache>
                <c:formatCode>#,##0.00;"△"#,##0.00;"-"</c:formatCode>
                <c:ptCount val="5"/>
                <c:pt idx="0">
                  <c:v>61.63</c:v>
                </c:pt>
                <c:pt idx="1">
                  <c:v>61.57</c:v>
                </c:pt>
                <c:pt idx="2">
                  <c:v>63.21</c:v>
                </c:pt>
                <c:pt idx="3">
                  <c:v>62.38</c:v>
                </c:pt>
                <c:pt idx="4">
                  <c:v>68.87</c:v>
                </c:pt>
              </c:numCache>
            </c:numRef>
          </c:val>
          <c:extLst>
            <c:ext xmlns:c16="http://schemas.microsoft.com/office/drawing/2014/chart" uri="{C3380CC4-5D6E-409C-BE32-E72D297353CC}">
              <c16:uniqueId val="{00000000-A859-4B61-B55D-0425A68AA760}"/>
            </c:ext>
          </c:extLst>
        </c:ser>
        <c:axId val="54024015"/>
        <c:axId val="1645408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データ!$CR$6:$CV$6</c:f>
              <c:numCache>
                <c:formatCode>#,##0.00;"△"#,##0.00;"-"</c:formatCode>
                <c:ptCount val="5"/>
                <c:pt idx="0">
                  <c:v>66.02</c:v>
                </c:pt>
                <c:pt idx="1">
                  <c:v>65.9</c:v>
                </c:pt>
                <c:pt idx="2">
                  <c:v>65.33</c:v>
                </c:pt>
                <c:pt idx="3">
                  <c:v>66.11</c:v>
                </c:pt>
                <c:pt idx="4">
                  <c:v>67.21</c:v>
                </c:pt>
              </c:numCache>
            </c:numRef>
          </c:val>
          <c:smooth val="0"/>
          <c:extLst>
            <c:ext xmlns:c16="http://schemas.microsoft.com/office/drawing/2014/chart" uri="{C3380CC4-5D6E-409C-BE32-E72D297353CC}">
              <c16:uniqueId val="{00000001-A859-4B61-B55D-0425A68AA760}"/>
            </c:ext>
          </c:extLst>
        </c:ser>
        <c:marker val="1"/>
        <c:axId val="54024015"/>
        <c:axId val="16454088"/>
      </c:lineChart>
      <c:dateAx>
        <c:axId val="5402401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6454088"/>
        <c:crosses val="autoZero"/>
        <c:auto val="1"/>
        <c:lblOffset val="100"/>
        <c:baseTimeUnit val="years"/>
        <c:noMultiLvlLbl val="0"/>
      </c:dateAx>
      <c:valAx>
        <c:axId val="1645408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402401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データ!$CX$6:$DB$6</c:f>
              <c:numCache>
                <c:formatCode>#,##0.00;"△"#,##0.00;"-"</c:formatCode>
                <c:ptCount val="5"/>
                <c:pt idx="0">
                  <c:v>95.61</c:v>
                </c:pt>
                <c:pt idx="1">
                  <c:v>95.76</c:v>
                </c:pt>
                <c:pt idx="2">
                  <c:v>96.09</c:v>
                </c:pt>
                <c:pt idx="3">
                  <c:v>96.19</c:v>
                </c:pt>
                <c:pt idx="4">
                  <c:v>96.18</c:v>
                </c:pt>
              </c:numCache>
            </c:numRef>
          </c:val>
          <c:extLst>
            <c:ext xmlns:c16="http://schemas.microsoft.com/office/drawing/2014/chart" uri="{C3380CC4-5D6E-409C-BE32-E72D297353CC}">
              <c16:uniqueId val="{00000000-E634-4CDC-984E-0C3277153FF6}"/>
            </c:ext>
          </c:extLst>
        </c:ser>
        <c:axId val="13869071"/>
        <c:axId val="5771278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E634-4CDC-984E-0C3277153FF6}"/>
            </c:ext>
          </c:extLst>
        </c:ser>
        <c:marker val="1"/>
        <c:axId val="13869071"/>
        <c:axId val="57712780"/>
      </c:lineChart>
      <c:dateAx>
        <c:axId val="1386907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7712780"/>
        <c:crosses val="autoZero"/>
        <c:auto val="1"/>
        <c:lblOffset val="100"/>
        <c:baseTimeUnit val="years"/>
        <c:noMultiLvlLbl val="0"/>
      </c:dateAx>
      <c:valAx>
        <c:axId val="5771278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386907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59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データ!$Y$6:$AC$6</c:f>
              <c:numCache>
                <c:formatCode>#,##0.00;"△"#,##0.00;"-"</c:formatCode>
                <c:ptCount val="5"/>
                <c:pt idx="0">
                  <c:v>101.97</c:v>
                </c:pt>
                <c:pt idx="1">
                  <c:v>103.46</c:v>
                </c:pt>
                <c:pt idx="2">
                  <c:v>102.55</c:v>
                </c:pt>
                <c:pt idx="3">
                  <c:v>100.94</c:v>
                </c:pt>
                <c:pt idx="4">
                  <c:v>104.16</c:v>
                </c:pt>
              </c:numCache>
            </c:numRef>
          </c:val>
          <c:extLst>
            <c:ext xmlns:c16="http://schemas.microsoft.com/office/drawing/2014/chart" uri="{C3380CC4-5D6E-409C-BE32-E72D297353CC}">
              <c16:uniqueId val="{00000000-E20A-4A3C-B7A1-E4C81C0980F6}"/>
            </c:ext>
          </c:extLst>
        </c:ser>
        <c:axId val="40198173"/>
        <c:axId val="2623924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データ!$AD$6:$AH$6</c:f>
              <c:numCache>
                <c:formatCode>#,##0.00;"△"#,##0.00;"-"</c:formatCode>
                <c:ptCount val="5"/>
                <c:pt idx="0">
                  <c:v>103.03</c:v>
                </c:pt>
                <c:pt idx="1">
                  <c:v>103.77</c:v>
                </c:pt>
                <c:pt idx="2">
                  <c:v>102.1</c:v>
                </c:pt>
                <c:pt idx="3">
                  <c:v>98.64</c:v>
                </c:pt>
                <c:pt idx="4">
                  <c:v>100.49</c:v>
                </c:pt>
              </c:numCache>
            </c:numRef>
          </c:val>
          <c:smooth val="0"/>
          <c:extLst>
            <c:ext xmlns:c16="http://schemas.microsoft.com/office/drawing/2014/chart" uri="{C3380CC4-5D6E-409C-BE32-E72D297353CC}">
              <c16:uniqueId val="{00000001-E20A-4A3C-B7A1-E4C81C0980F6}"/>
            </c:ext>
          </c:extLst>
        </c:ser>
        <c:marker val="1"/>
        <c:axId val="40198173"/>
        <c:axId val="26239245"/>
      </c:lineChart>
      <c:dateAx>
        <c:axId val="4019817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6239245"/>
        <c:crosses val="autoZero"/>
        <c:auto val="1"/>
        <c:lblOffset val="100"/>
        <c:baseTimeUnit val="years"/>
        <c:noMultiLvlLbl val="0"/>
      </c:dateAx>
      <c:valAx>
        <c:axId val="2623924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019817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データ!$DI$6:$DM$6</c:f>
              <c:numCache>
                <c:formatCode>#,##0.00;"△"#,##0.00;"-"</c:formatCode>
                <c:ptCount val="5"/>
                <c:pt idx="0">
                  <c:v>24.07</c:v>
                </c:pt>
                <c:pt idx="1">
                  <c:v>27.52</c:v>
                </c:pt>
                <c:pt idx="2">
                  <c:v>30.96</c:v>
                </c:pt>
                <c:pt idx="3">
                  <c:v>34.06</c:v>
                </c:pt>
                <c:pt idx="4">
                  <c:v>36.47</c:v>
                </c:pt>
              </c:numCache>
            </c:numRef>
          </c:val>
          <c:extLst>
            <c:ext xmlns:c16="http://schemas.microsoft.com/office/drawing/2014/chart" uri="{C3380CC4-5D6E-409C-BE32-E72D297353CC}">
              <c16:uniqueId val="{00000000-0DA3-4262-9FE4-49B0B9589C4E}"/>
            </c:ext>
          </c:extLst>
        </c:ser>
        <c:axId val="34826618"/>
        <c:axId val="450041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データ!$DN$6:$DR$6</c:f>
              <c:numCache>
                <c:formatCode>#,##0.00;"△"#,##0.00;"-"</c:formatCode>
                <c:ptCount val="5"/>
                <c:pt idx="0">
                  <c:v>40.41</c:v>
                </c:pt>
                <c:pt idx="1">
                  <c:v>42.2</c:v>
                </c:pt>
                <c:pt idx="2">
                  <c:v>44.38</c:v>
                </c:pt>
                <c:pt idx="3">
                  <c:v>48.81</c:v>
                </c:pt>
                <c:pt idx="4">
                  <c:v>39.35</c:v>
                </c:pt>
              </c:numCache>
            </c:numRef>
          </c:val>
          <c:smooth val="0"/>
          <c:extLst>
            <c:ext xmlns:c16="http://schemas.microsoft.com/office/drawing/2014/chart" uri="{C3380CC4-5D6E-409C-BE32-E72D297353CC}">
              <c16:uniqueId val="{00000001-0DA3-4262-9FE4-49B0B9589C4E}"/>
            </c:ext>
          </c:extLst>
        </c:ser>
        <c:marker val="1"/>
        <c:axId val="34826618"/>
        <c:axId val="45004109"/>
      </c:lineChart>
      <c:dateAx>
        <c:axId val="3482661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5004109"/>
        <c:crosses val="autoZero"/>
        <c:auto val="1"/>
        <c:lblOffset val="100"/>
        <c:baseTimeUnit val="years"/>
        <c:noMultiLvlLbl val="0"/>
      </c:dateAx>
      <c:valAx>
        <c:axId val="4500410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482661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D-41E6-B1E8-704CFFBCB256}"/>
            </c:ext>
          </c:extLst>
        </c:ser>
        <c:axId val="2383799"/>
        <c:axId val="2145419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9FED-41E6-B1E8-704CFFBCB256}"/>
            </c:ext>
          </c:extLst>
        </c:ser>
        <c:marker val="1"/>
        <c:axId val="2383799"/>
        <c:axId val="21454193"/>
      </c:lineChart>
      <c:dateAx>
        <c:axId val="238379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1454193"/>
        <c:crosses val="autoZero"/>
        <c:auto val="1"/>
        <c:lblOffset val="100"/>
        <c:baseTimeUnit val="years"/>
        <c:noMultiLvlLbl val="0"/>
      </c:dateAx>
      <c:valAx>
        <c:axId val="2145419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38379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6-41E5-B7A5-4331FFF1307A}"/>
            </c:ext>
          </c:extLst>
        </c:ser>
        <c:axId val="58870012"/>
        <c:axId val="600680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データ!$AO$6:$AS$6</c:f>
              <c:numCache>
                <c:formatCode>#,##0.00;"△"#,##0.00</c:formatCode>
                <c:ptCount val="5"/>
                <c:pt idx="0">
                  <c:v>0</c:v>
                </c:pt>
                <c:pt idx="1">
                  <c:v>0</c:v>
                </c:pt>
                <c:pt idx="2">
                  <c:v>0</c:v>
                </c:pt>
                <c:pt idx="3">
                  <c:v>9.5</c:v>
                </c:pt>
                <c:pt idx="4">
                  <c:v>7.27</c:v>
                </c:pt>
              </c:numCache>
            </c:numRef>
          </c:val>
          <c:smooth val="0"/>
          <c:extLst>
            <c:ext xmlns:c16="http://schemas.microsoft.com/office/drawing/2014/chart" uri="{C3380CC4-5D6E-409C-BE32-E72D297353CC}">
              <c16:uniqueId val="{00000001-9E96-41E5-B7A5-4331FFF1307A}"/>
            </c:ext>
          </c:extLst>
        </c:ser>
        <c:marker val="1"/>
        <c:axId val="58870012"/>
        <c:axId val="60068066"/>
      </c:lineChart>
      <c:dateAx>
        <c:axId val="5887001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0068066"/>
        <c:crosses val="autoZero"/>
        <c:auto val="1"/>
        <c:lblOffset val="100"/>
        <c:baseTimeUnit val="years"/>
        <c:noMultiLvlLbl val="0"/>
      </c:dateAx>
      <c:valAx>
        <c:axId val="6006806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887001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データ!$AU$6:$AY$6</c:f>
              <c:numCache>
                <c:formatCode>#,##0.00;"△"#,##0.00;"-"</c:formatCode>
                <c:ptCount val="5"/>
                <c:pt idx="0">
                  <c:v>115.5</c:v>
                </c:pt>
                <c:pt idx="1">
                  <c:v>128.32</c:v>
                </c:pt>
                <c:pt idx="2">
                  <c:v>129.64</c:v>
                </c:pt>
                <c:pt idx="3">
                  <c:v>125.52</c:v>
                </c:pt>
                <c:pt idx="4">
                  <c:v>153.32</c:v>
                </c:pt>
              </c:numCache>
            </c:numRef>
          </c:val>
          <c:extLst>
            <c:ext xmlns:c16="http://schemas.microsoft.com/office/drawing/2014/chart" uri="{C3380CC4-5D6E-409C-BE32-E72D297353CC}">
              <c16:uniqueId val="{00000000-C5C3-4465-AAE0-A010566C0035}"/>
            </c:ext>
          </c:extLst>
        </c:ser>
        <c:axId val="3741682"/>
        <c:axId val="336751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データ!$AZ$6:$BD$6</c:f>
              <c:numCache>
                <c:formatCode>#,##0.00;"△"#,##0.00;"-"</c:formatCode>
                <c:ptCount val="5"/>
                <c:pt idx="0">
                  <c:v>130.33</c:v>
                </c:pt>
                <c:pt idx="1">
                  <c:v>138.21</c:v>
                </c:pt>
                <c:pt idx="2">
                  <c:v>142.67</c:v>
                </c:pt>
                <c:pt idx="3">
                  <c:v>95.77</c:v>
                </c:pt>
                <c:pt idx="4">
                  <c:v>97.37</c:v>
                </c:pt>
              </c:numCache>
            </c:numRef>
          </c:val>
          <c:smooth val="0"/>
          <c:extLst>
            <c:ext xmlns:c16="http://schemas.microsoft.com/office/drawing/2014/chart" uri="{C3380CC4-5D6E-409C-BE32-E72D297353CC}">
              <c16:uniqueId val="{00000001-C5C3-4465-AAE0-A010566C0035}"/>
            </c:ext>
          </c:extLst>
        </c:ser>
        <c:marker val="1"/>
        <c:axId val="3741682"/>
        <c:axId val="33675143"/>
      </c:lineChart>
      <c:dateAx>
        <c:axId val="374168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3675143"/>
        <c:crosses val="autoZero"/>
        <c:auto val="1"/>
        <c:lblOffset val="100"/>
        <c:baseTimeUnit val="years"/>
        <c:noMultiLvlLbl val="0"/>
      </c:dateAx>
      <c:valAx>
        <c:axId val="3367514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74168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データ!$BF$6:$BJ$6</c:f>
              <c:numCache>
                <c:formatCode>#,##0.00;"△"#,##0.00;"-"</c:formatCode>
                <c:ptCount val="5"/>
                <c:pt idx="0">
                  <c:v>55.5</c:v>
                </c:pt>
                <c:pt idx="1">
                  <c:v>55.96</c:v>
                </c:pt>
                <c:pt idx="2">
                  <c:v>61.55</c:v>
                </c:pt>
                <c:pt idx="3">
                  <c:v>60.79</c:v>
                </c:pt>
                <c:pt idx="4">
                  <c:v>74.47</c:v>
                </c:pt>
              </c:numCache>
            </c:numRef>
          </c:val>
          <c:extLst>
            <c:ext xmlns:c16="http://schemas.microsoft.com/office/drawing/2014/chart" uri="{C3380CC4-5D6E-409C-BE32-E72D297353CC}">
              <c16:uniqueId val="{00000000-E7B8-42B3-B61F-1F3209B567D0}"/>
            </c:ext>
          </c:extLst>
        </c:ser>
        <c:axId val="34640832"/>
        <c:axId val="4333204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データ!$BK$6:$BO$6</c:f>
              <c:numCache>
                <c:formatCode>#,##0.00;"△"#,##0.00;"-"</c:formatCode>
                <c:ptCount val="5"/>
                <c:pt idx="0">
                  <c:v>359.02</c:v>
                </c:pt>
                <c:pt idx="1">
                  <c:v>306.97</c:v>
                </c:pt>
                <c:pt idx="2">
                  <c:v>337.85</c:v>
                </c:pt>
                <c:pt idx="3">
                  <c:v>290.94</c:v>
                </c:pt>
                <c:pt idx="4">
                  <c:v>287.39</c:v>
                </c:pt>
              </c:numCache>
            </c:numRef>
          </c:val>
          <c:smooth val="0"/>
          <c:extLst>
            <c:ext xmlns:c16="http://schemas.microsoft.com/office/drawing/2014/chart" uri="{C3380CC4-5D6E-409C-BE32-E72D297353CC}">
              <c16:uniqueId val="{00000001-E7B8-42B3-B61F-1F3209B567D0}"/>
            </c:ext>
          </c:extLst>
        </c:ser>
        <c:marker val="1"/>
        <c:axId val="34640832"/>
        <c:axId val="43332040"/>
      </c:lineChart>
      <c:dateAx>
        <c:axId val="3464083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3332040"/>
        <c:crosses val="autoZero"/>
        <c:auto val="1"/>
        <c:lblOffset val="100"/>
        <c:baseTimeUnit val="years"/>
        <c:noMultiLvlLbl val="0"/>
      </c:dateAx>
      <c:valAx>
        <c:axId val="4333204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464083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65-477B-9C83-E6C7C18D7C42}"/>
            </c:ext>
          </c:extLst>
        </c:ser>
        <c:axId val="54444047"/>
        <c:axId val="2023438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65-477B-9C83-E6C7C18D7C42}"/>
            </c:ext>
          </c:extLst>
        </c:ser>
        <c:marker val="1"/>
        <c:axId val="54444047"/>
        <c:axId val="20234383"/>
      </c:lineChart>
      <c:dateAx>
        <c:axId val="5444404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0234383"/>
        <c:crosses val="autoZero"/>
        <c:auto val="1"/>
        <c:lblOffset val="100"/>
        <c:baseTimeUnit val="years"/>
        <c:noMultiLvlLbl val="0"/>
      </c:dateAx>
      <c:valAx>
        <c:axId val="2023438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444404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46388</c:v>
                </c:pt>
                <c:pt idx="1">
                  <c:v>46753</c:v>
                </c:pt>
                <c:pt idx="2">
                  <c:v>47119</c:v>
                </c:pt>
                <c:pt idx="3">
                  <c:v>47484</c:v>
                </c:pt>
                <c:pt idx="4">
                  <c:v>47849</c:v>
                </c:pt>
              </c:numCache>
            </c:numRef>
          </c:cat>
          <c:val>
            <c:numRef>
              <c:f>データ!$CB$6:$CF$6</c:f>
              <c:numCache>
                <c:formatCode>#,##0.00;"△"#,##0.00;"-"</c:formatCode>
                <c:ptCount val="5"/>
                <c:pt idx="0">
                  <c:v>31.65</c:v>
                </c:pt>
                <c:pt idx="1">
                  <c:v>30.9</c:v>
                </c:pt>
                <c:pt idx="2">
                  <c:v>32.45</c:v>
                </c:pt>
                <c:pt idx="3">
                  <c:v>33.62</c:v>
                </c:pt>
                <c:pt idx="4">
                  <c:v>31.14</c:v>
                </c:pt>
              </c:numCache>
            </c:numRef>
          </c:val>
          <c:extLst>
            <c:ext xmlns:c16="http://schemas.microsoft.com/office/drawing/2014/chart" uri="{C3380CC4-5D6E-409C-BE32-E72D297353CC}">
              <c16:uniqueId val="{00000000-8C9B-46D4-BC4A-28E15F4B2A5D}"/>
            </c:ext>
          </c:extLst>
        </c:ser>
        <c:axId val="47891719"/>
        <c:axId val="2837228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8C9B-46D4-BC4A-28E15F4B2A5D}"/>
            </c:ext>
          </c:extLst>
        </c:ser>
        <c:marker val="1"/>
        <c:axId val="47891719"/>
        <c:axId val="28372289"/>
      </c:lineChart>
      <c:dateAx>
        <c:axId val="4789171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8372289"/>
        <c:crosses val="autoZero"/>
        <c:auto val="1"/>
        <c:lblOffset val="100"/>
        <c:baseTimeUnit val="years"/>
        <c:noMultiLvlLbl val="0"/>
      </c:dateAx>
      <c:valAx>
        <c:axId val="2837228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789171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④企業債残高対事業規模比率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⑤経費回収率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⑥汚水処理原価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⑧水洗化率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②管渠老朽化率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③管渠改善率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B4B41D2-AE3E-411C-95A9-48C793E17072}" type="TxLink">
            <a:rPr altLang="en-US" lang="en-US" sz="900" u="none" b="0" i="0">
              <a:solidFill>
                <a:srgbClr val="000000"/>
              </a:solidFill>
              <a:latin typeface="ＭＳ ゴシック" panose="020B0609070205080204" pitchFamily="49" charset="-128"/>
              <a:ea typeface="ＭＳ ゴシック" panose="020B0609070205080204" pitchFamily="49" charset="-128"/>
            </a:rPr>
            <a:t>【100.50】</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EE9754F-5048-418B-B81A-D77142BDA0AB}" type="TxLink">
            <a:rPr altLang="en-US" lang="en-US" sz="900" u="none" b="0" i="0">
              <a:solidFill>
                <a:srgbClr val="000000"/>
              </a:solidFill>
              <a:latin typeface="ＭＳ ゴシック" panose="020B0609070205080204" pitchFamily="49" charset="-128"/>
              <a:ea typeface="ＭＳ ゴシック" panose="020B0609070205080204" pitchFamily="49" charset="-128"/>
            </a:rPr>
            <a:t>【7.23】</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4481A70-9E3D-4877-934E-B86C8A538431}" type="TxLink">
            <a:rPr altLang="en-US" lang="en-US" sz="900" u="none" b="0" i="0">
              <a:solidFill>
                <a:srgbClr val="000000"/>
              </a:solidFill>
              <a:latin typeface="ＭＳ ゴシック" panose="020B0609070205080204" pitchFamily="49" charset="-128"/>
              <a:ea typeface="ＭＳ ゴシック" panose="020B0609070205080204" pitchFamily="49" charset="-128"/>
            </a:rPr>
            <a:t>【97.06】</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B02FAFF-20EE-417C-8972-8289721B960B}" type="TxLink">
            <a:rPr altLang="en-US" lang="en-US" sz="900" u="none" b="0" i="0">
              <a:solidFill>
                <a:srgbClr val="000000"/>
              </a:solidFill>
              <a:latin typeface="ＭＳ ゴシック" panose="020B0609070205080204" pitchFamily="49" charset="-128"/>
              <a:ea typeface="ＭＳ ゴシック" panose="020B0609070205080204" pitchFamily="49" charset="-128"/>
            </a:rPr>
            <a:t>【291.40】</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4F33893-3BCF-49F7-A84E-C74797AE3CC5}" type="TxLink">
            <a:rPr altLang="en-US" lang="en-US" sz="900" u="none" b="0" i="0">
              <a:solidFill>
                <a:srgbClr val="000000"/>
              </a:solidFill>
              <a:latin typeface="ＭＳ ゴシック" panose="020B0609070205080204" pitchFamily="49" charset="-128"/>
              <a:ea typeface="ＭＳ ゴシック" panose="020B0609070205080204" pitchFamily="49" charset="-128"/>
            </a:rPr>
            <a:t>【93.03】</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xdr:cNvSpPr txBox="1"/>
      </xdr:nvSpPr>
      <xdr:spPr>
        <a:xfrm>
          <a:off x="122967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5D53923-AB81-41BA-8E74-50B41E3642B6}" type="TxLink">
            <a:rPr altLang="en-US" lang="en-US" sz="900" u="none" b="0" i="0">
              <a:solidFill>
                <a:srgbClr val="000000"/>
              </a:solidFill>
              <a:latin typeface="ＭＳ ゴシック" panose="020B0609070205080204" pitchFamily="49" charset="-128"/>
              <a:ea typeface="ＭＳ ゴシック" panose="020B0609070205080204" pitchFamily="49" charset="-128"/>
            </a:rPr>
            <a:t>【66.94】</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32539E7-7DC6-4599-8F30-4318E47DBB6E}" type="TxLink">
            <a:rPr altLang="en-US" lang="en-US" sz="900" u="none" b="0" i="0">
              <a:solidFill>
                <a:srgbClr val="000000"/>
              </a:solidFill>
              <a:latin typeface="ＭＳ ゴシック" panose="020B0609070205080204" pitchFamily="49" charset="-128"/>
              <a:ea typeface="ＭＳ ゴシック" panose="020B0609070205080204" pitchFamily="49" charset="-128"/>
            </a:rPr>
            <a:t>【51.39】</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78E4C8F-DB97-44C9-86E5-4053D9356F07}" type="TxLink">
            <a:rPr altLang="en-US" lang="en-US" sz="900" u="none" b="0" i="0">
              <a:solidFill>
                <a:srgbClr val="000000"/>
              </a:solidFill>
              <a:latin typeface="ＭＳ ゴシック" panose="020B0609070205080204" pitchFamily="49" charset="-128"/>
              <a:ea typeface="ＭＳ ゴシック" panose="020B0609070205080204" pitchFamily="49" charset="-128"/>
            </a:rPr>
            <a:t>【0.00】</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B20068A-3C08-41F4-95F2-96E89B5BEBAE}" type="TxLink">
            <a:rPr altLang="en-US" lang="en-US" sz="900" u="none" b="0" i="0">
              <a:solidFill>
                <a:srgbClr val="000000"/>
              </a:solidFill>
              <a:latin typeface="ＭＳ ゴシック" panose="020B0609070205080204" pitchFamily="49" charset="-128"/>
              <a:ea typeface="ＭＳ ゴシック" panose="020B0609070205080204" pitchFamily="49" charset="-128"/>
            </a:rPr>
            <a:t>【39.03】</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323DF25-7079-4647-8F4E-D06BA5673C7D}" type="TxLink">
            <a:rPr altLang="en-US" lang="en-US" sz="900" u="none" b="0" i="0">
              <a:solidFill>
                <a:srgbClr val="000000"/>
              </a:solidFill>
              <a:latin typeface="ＭＳ ゴシック" panose="020B0609070205080204" pitchFamily="49" charset="-128"/>
              <a:ea typeface="ＭＳ ゴシック" panose="020B0609070205080204" pitchFamily="49" charset="-128"/>
            </a:rPr>
            <a:t>【1.16】</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3D3A300-2DFC-4634-B75C-9229A7DEBDB3}" type="TxLink">
            <a:rPr altLang="en-US" lang="en-US" sz="900" u="none" b="0" i="0">
              <a:solidFill>
                <a:srgbClr val="000000"/>
              </a:solidFill>
              <a:latin typeface="ＭＳ ゴシック" panose="020B0609070205080204" pitchFamily="49" charset="-128"/>
              <a:ea typeface="ＭＳ ゴシック" panose="020B0609070205080204" pitchFamily="49" charset="-128"/>
            </a:rPr>
            <a:t>【0.09】</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85"/>
  <sheetViews>
    <sheetView showGridLines="0" tabSelected="1" workbookViewId="0" topLeftCell="AG1">
      <selection pane="topLeft"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2" t="str">
        <f>データ!H6</f>
        <v>埼玉県</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7" ht="18.75" customHeight="1">
      <c r="A8" s="2"/>
      <c r="B8" s="79" t="str">
        <f>データ!I6</f>
        <v>法適用</v>
      </c>
      <c r="C8" s="79"/>
      <c r="D8" s="79"/>
      <c r="E8" s="79"/>
      <c r="F8" s="79"/>
      <c r="G8" s="79"/>
      <c r="H8" s="79"/>
      <c r="I8" s="79" t="str">
        <f>データ!J6</f>
        <v>下水道事業</v>
      </c>
      <c r="J8" s="79"/>
      <c r="K8" s="79"/>
      <c r="L8" s="79"/>
      <c r="M8" s="79"/>
      <c r="N8" s="79"/>
      <c r="O8" s="79"/>
      <c r="P8" s="79" t="str">
        <f>データ!K6</f>
        <v>流域下水道</v>
      </c>
      <c r="Q8" s="79"/>
      <c r="R8" s="79"/>
      <c r="S8" s="79"/>
      <c r="T8" s="79"/>
      <c r="U8" s="79"/>
      <c r="V8" s="79"/>
      <c r="W8" s="79" t="str">
        <f>データ!L6</f>
        <v>E1</v>
      </c>
      <c r="X8" s="79"/>
      <c r="Y8" s="79"/>
      <c r="Z8" s="79"/>
      <c r="AA8" s="79"/>
      <c r="AB8" s="79"/>
      <c r="AC8" s="79"/>
      <c r="AD8" s="80" t="str">
        <f>データ!$M$6</f>
        <v>自治体職員</v>
      </c>
      <c r="AE8" s="80"/>
      <c r="AF8" s="80"/>
      <c r="AG8" s="80"/>
      <c r="AH8" s="80"/>
      <c r="AI8" s="80"/>
      <c r="AJ8" s="80"/>
      <c r="AK8" s="3"/>
      <c r="AL8" s="76">
        <f>データ!S6</f>
        <v>7390054</v>
      </c>
      <c r="AM8" s="76"/>
      <c r="AN8" s="76"/>
      <c r="AO8" s="76"/>
      <c r="AP8" s="76"/>
      <c r="AQ8" s="76"/>
      <c r="AR8" s="76"/>
      <c r="AS8" s="76"/>
      <c r="AT8" s="75">
        <f>データ!T6</f>
        <v>3797.75</v>
      </c>
      <c r="AU8" s="75"/>
      <c r="AV8" s="75"/>
      <c r="AW8" s="75"/>
      <c r="AX8" s="75"/>
      <c r="AY8" s="75"/>
      <c r="AZ8" s="75"/>
      <c r="BA8" s="75"/>
      <c r="BB8" s="75">
        <f>データ!U6</f>
        <v>1945.90</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7"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7" ht="18.75" customHeight="1">
      <c r="A10" s="2"/>
      <c r="B10" s="75" t="str">
        <f>データ!N6</f>
        <v>-</v>
      </c>
      <c r="C10" s="75"/>
      <c r="D10" s="75"/>
      <c r="E10" s="75"/>
      <c r="F10" s="75"/>
      <c r="G10" s="75"/>
      <c r="H10" s="75"/>
      <c r="I10" s="75">
        <f>データ!O6</f>
        <v>82</v>
      </c>
      <c r="J10" s="75"/>
      <c r="K10" s="75"/>
      <c r="L10" s="75"/>
      <c r="M10" s="75"/>
      <c r="N10" s="75"/>
      <c r="O10" s="75"/>
      <c r="P10" s="75">
        <f>データ!P6</f>
        <v>85.35</v>
      </c>
      <c r="Q10" s="75"/>
      <c r="R10" s="75"/>
      <c r="S10" s="75"/>
      <c r="T10" s="75"/>
      <c r="U10" s="75"/>
      <c r="V10" s="75"/>
      <c r="W10" s="75">
        <f>データ!Q6</f>
        <v>101.89</v>
      </c>
      <c r="X10" s="75"/>
      <c r="Y10" s="75"/>
      <c r="Z10" s="75"/>
      <c r="AA10" s="75"/>
      <c r="AB10" s="75"/>
      <c r="AC10" s="75"/>
      <c r="AD10" s="76">
        <f>データ!R6</f>
        <v>0</v>
      </c>
      <c r="AE10" s="76"/>
      <c r="AF10" s="76"/>
      <c r="AG10" s="76"/>
      <c r="AH10" s="76"/>
      <c r="AI10" s="76"/>
      <c r="AJ10" s="76"/>
      <c r="AK10" s="2"/>
      <c r="AL10" s="76">
        <f>データ!V6</f>
        <v>5547466</v>
      </c>
      <c r="AM10" s="76"/>
      <c r="AN10" s="76"/>
      <c r="AO10" s="76"/>
      <c r="AP10" s="76"/>
      <c r="AQ10" s="76"/>
      <c r="AR10" s="76"/>
      <c r="AS10" s="76"/>
      <c r="AT10" s="75">
        <f>データ!W6</f>
        <v>624.52</v>
      </c>
      <c r="AU10" s="75"/>
      <c r="AV10" s="75"/>
      <c r="AW10" s="75"/>
      <c r="AX10" s="75"/>
      <c r="AY10" s="75"/>
      <c r="AZ10" s="75"/>
      <c r="BA10" s="75"/>
      <c r="BB10" s="75">
        <f>データ!X6</f>
        <v>8882.77</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1" t="s">
        <v>116</v>
      </c>
      <c r="BM66" s="92"/>
      <c r="BN66" s="92"/>
      <c r="BO66" s="92"/>
      <c r="BP66" s="92"/>
      <c r="BQ66" s="92"/>
      <c r="BR66" s="92"/>
      <c r="BS66" s="92"/>
      <c r="BT66" s="92"/>
      <c r="BU66" s="92"/>
      <c r="BV66" s="92"/>
      <c r="BW66" s="92"/>
      <c r="BX66" s="92"/>
      <c r="BY66" s="92"/>
      <c r="BZ66" s="9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1"/>
      <c r="BM67" s="92"/>
      <c r="BN67" s="92"/>
      <c r="BO67" s="92"/>
      <c r="BP67" s="92"/>
      <c r="BQ67" s="92"/>
      <c r="BR67" s="92"/>
      <c r="BS67" s="92"/>
      <c r="BT67" s="92"/>
      <c r="BU67" s="92"/>
      <c r="BV67" s="92"/>
      <c r="BW67" s="92"/>
      <c r="BX67" s="92"/>
      <c r="BY67" s="92"/>
      <c r="BZ67" s="9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1"/>
      <c r="BM68" s="92"/>
      <c r="BN68" s="92"/>
      <c r="BO68" s="92"/>
      <c r="BP68" s="92"/>
      <c r="BQ68" s="92"/>
      <c r="BR68" s="92"/>
      <c r="BS68" s="92"/>
      <c r="BT68" s="92"/>
      <c r="BU68" s="92"/>
      <c r="BV68" s="92"/>
      <c r="BW68" s="92"/>
      <c r="BX68" s="92"/>
      <c r="BY68" s="92"/>
      <c r="BZ68" s="9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1"/>
      <c r="BM69" s="92"/>
      <c r="BN69" s="92"/>
      <c r="BO69" s="92"/>
      <c r="BP69" s="92"/>
      <c r="BQ69" s="92"/>
      <c r="BR69" s="92"/>
      <c r="BS69" s="92"/>
      <c r="BT69" s="92"/>
      <c r="BU69" s="92"/>
      <c r="BV69" s="92"/>
      <c r="BW69" s="92"/>
      <c r="BX69" s="92"/>
      <c r="BY69" s="92"/>
      <c r="BZ69" s="9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1"/>
      <c r="BM70" s="92"/>
      <c r="BN70" s="92"/>
      <c r="BO70" s="92"/>
      <c r="BP70" s="92"/>
      <c r="BQ70" s="92"/>
      <c r="BR70" s="92"/>
      <c r="BS70" s="92"/>
      <c r="BT70" s="92"/>
      <c r="BU70" s="92"/>
      <c r="BV70" s="92"/>
      <c r="BW70" s="92"/>
      <c r="BX70" s="92"/>
      <c r="BY70" s="92"/>
      <c r="BZ70" s="9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1"/>
      <c r="BM71" s="92"/>
      <c r="BN71" s="92"/>
      <c r="BO71" s="92"/>
      <c r="BP71" s="92"/>
      <c r="BQ71" s="92"/>
      <c r="BR71" s="92"/>
      <c r="BS71" s="92"/>
      <c r="BT71" s="92"/>
      <c r="BU71" s="92"/>
      <c r="BV71" s="92"/>
      <c r="BW71" s="92"/>
      <c r="BX71" s="92"/>
      <c r="BY71" s="92"/>
      <c r="BZ71" s="9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1"/>
      <c r="BM72" s="92"/>
      <c r="BN72" s="92"/>
      <c r="BO72" s="92"/>
      <c r="BP72" s="92"/>
      <c r="BQ72" s="92"/>
      <c r="BR72" s="92"/>
      <c r="BS72" s="92"/>
      <c r="BT72" s="92"/>
      <c r="BU72" s="92"/>
      <c r="BV72" s="92"/>
      <c r="BW72" s="92"/>
      <c r="BX72" s="92"/>
      <c r="BY72" s="92"/>
      <c r="BZ72" s="9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1"/>
      <c r="BM73" s="92"/>
      <c r="BN73" s="92"/>
      <c r="BO73" s="92"/>
      <c r="BP73" s="92"/>
      <c r="BQ73" s="92"/>
      <c r="BR73" s="92"/>
      <c r="BS73" s="92"/>
      <c r="BT73" s="92"/>
      <c r="BU73" s="92"/>
      <c r="BV73" s="92"/>
      <c r="BW73" s="92"/>
      <c r="BX73" s="92"/>
      <c r="BY73" s="92"/>
      <c r="BZ73" s="9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1"/>
      <c r="BM74" s="92"/>
      <c r="BN74" s="92"/>
      <c r="BO74" s="92"/>
      <c r="BP74" s="92"/>
      <c r="BQ74" s="92"/>
      <c r="BR74" s="92"/>
      <c r="BS74" s="92"/>
      <c r="BT74" s="92"/>
      <c r="BU74" s="92"/>
      <c r="BV74" s="92"/>
      <c r="BW74" s="92"/>
      <c r="BX74" s="92"/>
      <c r="BY74" s="92"/>
      <c r="BZ74" s="9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1"/>
      <c r="BM75" s="92"/>
      <c r="BN75" s="92"/>
      <c r="BO75" s="92"/>
      <c r="BP75" s="92"/>
      <c r="BQ75" s="92"/>
      <c r="BR75" s="92"/>
      <c r="BS75" s="92"/>
      <c r="BT75" s="92"/>
      <c r="BU75" s="92"/>
      <c r="BV75" s="92"/>
      <c r="BW75" s="92"/>
      <c r="BX75" s="92"/>
      <c r="BY75" s="92"/>
      <c r="BZ75" s="9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1"/>
      <c r="BM76" s="92"/>
      <c r="BN76" s="92"/>
      <c r="BO76" s="92"/>
      <c r="BP76" s="92"/>
      <c r="BQ76" s="92"/>
      <c r="BR76" s="92"/>
      <c r="BS76" s="92"/>
      <c r="BT76" s="92"/>
      <c r="BU76" s="92"/>
      <c r="BV76" s="92"/>
      <c r="BW76" s="92"/>
      <c r="BX76" s="92"/>
      <c r="BY76" s="92"/>
      <c r="BZ76" s="9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1"/>
      <c r="BM77" s="92"/>
      <c r="BN77" s="92"/>
      <c r="BO77" s="92"/>
      <c r="BP77" s="92"/>
      <c r="BQ77" s="92"/>
      <c r="BR77" s="92"/>
      <c r="BS77" s="92"/>
      <c r="BT77" s="92"/>
      <c r="BU77" s="92"/>
      <c r="BV77" s="92"/>
      <c r="BW77" s="92"/>
      <c r="BX77" s="92"/>
      <c r="BY77" s="92"/>
      <c r="BZ77" s="9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1"/>
      <c r="BM78" s="92"/>
      <c r="BN78" s="92"/>
      <c r="BO78" s="92"/>
      <c r="BP78" s="92"/>
      <c r="BQ78" s="92"/>
      <c r="BR78" s="92"/>
      <c r="BS78" s="92"/>
      <c r="BT78" s="92"/>
      <c r="BU78" s="92"/>
      <c r="BV78" s="92"/>
      <c r="BW78" s="92"/>
      <c r="BX78" s="92"/>
      <c r="BY78" s="92"/>
      <c r="BZ78" s="93"/>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1"/>
      <c r="BM79" s="92"/>
      <c r="BN79" s="92"/>
      <c r="BO79" s="92"/>
      <c r="BP79" s="92"/>
      <c r="BQ79" s="92"/>
      <c r="BR79" s="92"/>
      <c r="BS79" s="92"/>
      <c r="BT79" s="92"/>
      <c r="BU79" s="92"/>
      <c r="BV79" s="92"/>
      <c r="BW79" s="92"/>
      <c r="BX79" s="92"/>
      <c r="BY79" s="92"/>
      <c r="BZ79" s="93"/>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1"/>
      <c r="BM80" s="92"/>
      <c r="BN80" s="92"/>
      <c r="BO80" s="92"/>
      <c r="BP80" s="92"/>
      <c r="BQ80" s="92"/>
      <c r="BR80" s="92"/>
      <c r="BS80" s="92"/>
      <c r="BT80" s="92"/>
      <c r="BU80" s="92"/>
      <c r="BV80" s="92"/>
      <c r="BW80" s="92"/>
      <c r="BX80" s="92"/>
      <c r="BY80" s="92"/>
      <c r="BZ80" s="93"/>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1"/>
      <c r="BM81" s="92"/>
      <c r="BN81" s="92"/>
      <c r="BO81" s="92"/>
      <c r="BP81" s="92"/>
      <c r="BQ81" s="92"/>
      <c r="BR81" s="92"/>
      <c r="BS81" s="92"/>
      <c r="BT81" s="92"/>
      <c r="BU81" s="92"/>
      <c r="BV81" s="92"/>
      <c r="BW81" s="92"/>
      <c r="BX81" s="92"/>
      <c r="BY81" s="92"/>
      <c r="BZ81" s="93"/>
    </row>
    <row r="82" spans="1:78" ht="34.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3:3" ht="13.5">
      <c r="C83" s="2" t="s">
        <v>30</v>
      </c>
    </row>
    <row r="84" spans="2:15" ht="13.5"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2:15" ht="13.5" hidden="1">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pT+dD72NnlRD6DzHtkgKERe52Wt1R7Nq6ponl09k9z9bbFin1qJ0pwSpbWd49YbtqvnsB5p/WpPpvPE33sLi/w==" saltValue="Dcw3IG/fVnjsc5evJ/kr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rintOptions horizontalCentered="1" verticalCentered="1"/>
  <pageMargins left="0.196850393700787" right="0.196850393700787" top="0.196850393700787" bottom="0.196850393700787" header="0.196850393700787" footer="0.196850393700787"/>
  <pageSetup orientation="landscape" paperSize="8" scale="74"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R13"/>
  <sheetViews>
    <sheetView showGridLines="0" workbookViewId="0" topLeftCell="A1"/>
  </sheetViews>
  <sheetFormatPr defaultRowHeight="13.5"/>
  <cols>
    <col min="2" max="144" width="11.875" customWidth="1"/>
  </cols>
  <sheetData>
    <row r="1" spans="1:145" ht="13.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ht="13.5">
      <c r="A2" s="28" t="s">
        <v>44</v>
      </c>
      <c r="B2" s="28">
        <f>COLUMN()-1</f>
        <v>1</v>
      </c>
      <c r="C2" s="28">
        <f t="shared" si="0" ref="C2:BS2">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1" ref="BT2:EE2">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2" ref="EF2:EO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ht="13.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ht="13.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5" ht="13.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ht="13.5">
      <c r="A6" s="28" t="s">
        <v>95</v>
      </c>
      <c r="B6" s="33">
        <f>B7</f>
        <v>2019</v>
      </c>
      <c r="C6" s="33">
        <f t="shared" si="3" ref="C6:X6">C7</f>
        <v>110001</v>
      </c>
      <c r="D6" s="33">
        <f t="shared" si="3"/>
        <v>46</v>
      </c>
      <c r="E6" s="33">
        <f t="shared" si="3"/>
        <v>17</v>
      </c>
      <c r="F6" s="33">
        <f t="shared" si="3"/>
        <v>3</v>
      </c>
      <c r="G6" s="33">
        <f t="shared" si="3"/>
        <v>0</v>
      </c>
      <c r="H6" s="33" t="str">
        <f t="shared" si="3"/>
        <v>埼玉県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82</v>
      </c>
      <c r="P6" s="34">
        <f t="shared" si="3"/>
        <v>85.35</v>
      </c>
      <c r="Q6" s="34">
        <f t="shared" si="3"/>
        <v>101.89</v>
      </c>
      <c r="R6" s="34">
        <f t="shared" si="3"/>
        <v>0</v>
      </c>
      <c r="S6" s="34">
        <f t="shared" si="3"/>
        <v>7390054</v>
      </c>
      <c r="T6" s="34">
        <f t="shared" si="3"/>
        <v>3797.75</v>
      </c>
      <c r="U6" s="34">
        <f t="shared" si="3"/>
        <v>1945.90</v>
      </c>
      <c r="V6" s="34">
        <f t="shared" si="3"/>
        <v>5547466</v>
      </c>
      <c r="W6" s="34">
        <f t="shared" si="3"/>
        <v>624.52</v>
      </c>
      <c r="X6" s="34">
        <f t="shared" si="3"/>
        <v>8882.77</v>
      </c>
      <c r="Y6" s="35">
        <f>IF(Y7="",NA(),Y7)</f>
        <v>101.97</v>
      </c>
      <c r="Z6" s="35">
        <f t="shared" si="4" ref="Z6:AH6">IF(Z7="",NA(),Z7)</f>
        <v>103.46</v>
      </c>
      <c r="AA6" s="35">
        <f t="shared" si="4"/>
        <v>102.55</v>
      </c>
      <c r="AB6" s="35">
        <f t="shared" si="4"/>
        <v>100.94</v>
      </c>
      <c r="AC6" s="35">
        <f t="shared" si="4"/>
        <v>104.16</v>
      </c>
      <c r="AD6" s="35">
        <f t="shared" si="4"/>
        <v>103.03</v>
      </c>
      <c r="AE6" s="35">
        <f t="shared" si="4"/>
        <v>103.77</v>
      </c>
      <c r="AF6" s="35">
        <f t="shared" si="4"/>
        <v>102.10</v>
      </c>
      <c r="AG6" s="35">
        <f t="shared" si="4"/>
        <v>98.64</v>
      </c>
      <c r="AH6" s="35">
        <f t="shared" si="4"/>
        <v>100.49</v>
      </c>
      <c r="AI6" s="34" t="str">
        <f>IF(AI7="","",IF(AI7="-","【-】","【"&amp;SUBSTITUTE(TEXT(AI7,"#,##0.00"),"-","△")&amp;"】"))</f>
        <v>【100.50】</v>
      </c>
      <c r="AJ6" s="34">
        <f>IF(AJ7="",NA(),AJ7)</f>
        <v>0</v>
      </c>
      <c r="AK6" s="34">
        <f t="shared" si="5" ref="AK6:AS6">IF(AK7="",NA(),AK7)</f>
        <v>0</v>
      </c>
      <c r="AL6" s="34">
        <f t="shared" si="5"/>
        <v>0</v>
      </c>
      <c r="AM6" s="34">
        <f t="shared" si="5"/>
        <v>0</v>
      </c>
      <c r="AN6" s="34">
        <f t="shared" si="5"/>
        <v>0</v>
      </c>
      <c r="AO6" s="34">
        <f t="shared" si="5"/>
        <v>0</v>
      </c>
      <c r="AP6" s="34">
        <f t="shared" si="5"/>
        <v>0</v>
      </c>
      <c r="AQ6" s="34">
        <f t="shared" si="5"/>
        <v>0</v>
      </c>
      <c r="AR6" s="35">
        <f t="shared" si="5"/>
        <v>9.50</v>
      </c>
      <c r="AS6" s="35">
        <f t="shared" si="5"/>
        <v>7.27</v>
      </c>
      <c r="AT6" s="34" t="str">
        <f>IF(AT7="","",IF(AT7="-","【-】","【"&amp;SUBSTITUTE(TEXT(AT7,"#,##0.00"),"-","△")&amp;"】"))</f>
        <v>【7.23】</v>
      </c>
      <c r="AU6" s="35">
        <f>IF(AU7="",NA(),AU7)</f>
        <v>115.50</v>
      </c>
      <c r="AV6" s="35">
        <f t="shared" si="6" ref="AV6:BD6">IF(AV7="",NA(),AV7)</f>
        <v>128.32</v>
      </c>
      <c r="AW6" s="35">
        <f t="shared" si="6"/>
        <v>129.63999999999999</v>
      </c>
      <c r="AX6" s="35">
        <f t="shared" si="6"/>
        <v>125.52</v>
      </c>
      <c r="AY6" s="35">
        <f t="shared" si="6"/>
        <v>153.32</v>
      </c>
      <c r="AZ6" s="35">
        <f t="shared" si="6"/>
        <v>130.33000000000001</v>
      </c>
      <c r="BA6" s="35">
        <f t="shared" si="6"/>
        <v>138.21</v>
      </c>
      <c r="BB6" s="35">
        <f t="shared" si="6"/>
        <v>142.66999999999999</v>
      </c>
      <c r="BC6" s="35">
        <f t="shared" si="6"/>
        <v>95.77</v>
      </c>
      <c r="BD6" s="35">
        <f t="shared" si="6"/>
        <v>97.37</v>
      </c>
      <c r="BE6" s="34" t="str">
        <f>IF(BE7="","",IF(BE7="-","【-】","【"&amp;SUBSTITUTE(TEXT(BE7,"#,##0.00"),"-","△")&amp;"】"))</f>
        <v>【97.06】</v>
      </c>
      <c r="BF6" s="35">
        <f>IF(BF7="",NA(),BF7)</f>
        <v>55.50</v>
      </c>
      <c r="BG6" s="35">
        <f t="shared" si="7" ref="BG6:BO6">IF(BG7="",NA(),BG7)</f>
        <v>55.96</v>
      </c>
      <c r="BH6" s="35">
        <f t="shared" si="7"/>
        <v>61.55</v>
      </c>
      <c r="BI6" s="35">
        <f t="shared" si="7"/>
        <v>60.79</v>
      </c>
      <c r="BJ6" s="35">
        <f t="shared" si="7"/>
        <v>74.47</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si="8" ref="BR6:BZ6">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31.65</v>
      </c>
      <c r="CC6" s="35">
        <f t="shared" si="9" ref="CC6:CK6">IF(CC7="",NA(),CC7)</f>
        <v>30.90</v>
      </c>
      <c r="CD6" s="35">
        <f t="shared" si="9"/>
        <v>32.450000000000003</v>
      </c>
      <c r="CE6" s="35">
        <f t="shared" si="9"/>
        <v>33.619999999999997</v>
      </c>
      <c r="CF6" s="35">
        <f t="shared" si="9"/>
        <v>31.14</v>
      </c>
      <c r="CG6" s="35">
        <f t="shared" si="9"/>
        <v>60.18</v>
      </c>
      <c r="CH6" s="35">
        <f t="shared" si="9"/>
        <v>58.19</v>
      </c>
      <c r="CI6" s="35">
        <f t="shared" si="9"/>
        <v>56.65</v>
      </c>
      <c r="CJ6" s="35">
        <f t="shared" si="9"/>
        <v>55.61</v>
      </c>
      <c r="CK6" s="35">
        <f t="shared" si="9"/>
        <v>50.64</v>
      </c>
      <c r="CL6" s="34" t="str">
        <f>IF(CL7="","",IF(CL7="-","【-】","【"&amp;SUBSTITUTE(TEXT(CL7,"#,##0.00"),"-","△")&amp;"】"))</f>
        <v>【51.39】</v>
      </c>
      <c r="CM6" s="35">
        <f>IF(CM7="",NA(),CM7)</f>
        <v>61.63</v>
      </c>
      <c r="CN6" s="35">
        <f t="shared" si="10" ref="CN6:CV6">IF(CN7="",NA(),CN7)</f>
        <v>61.57</v>
      </c>
      <c r="CO6" s="35">
        <f t="shared" si="10"/>
        <v>63.21</v>
      </c>
      <c r="CP6" s="35">
        <f t="shared" si="10"/>
        <v>62.38</v>
      </c>
      <c r="CQ6" s="35">
        <f t="shared" si="10"/>
        <v>68.87</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95.61</v>
      </c>
      <c r="CY6" s="35">
        <f t="shared" si="11" ref="CY6:DG6">IF(CY7="",NA(),CY7)</f>
        <v>95.76</v>
      </c>
      <c r="CZ6" s="35">
        <f t="shared" si="11"/>
        <v>96.09</v>
      </c>
      <c r="DA6" s="35">
        <f t="shared" si="11"/>
        <v>96.19</v>
      </c>
      <c r="DB6" s="35">
        <f t="shared" si="11"/>
        <v>96.18</v>
      </c>
      <c r="DC6" s="35">
        <f t="shared" si="11"/>
        <v>92.96</v>
      </c>
      <c r="DD6" s="35">
        <f t="shared" si="11"/>
        <v>92.80</v>
      </c>
      <c r="DE6" s="35">
        <f t="shared" si="11"/>
        <v>92.64</v>
      </c>
      <c r="DF6" s="35">
        <f t="shared" si="11"/>
        <v>92.98</v>
      </c>
      <c r="DG6" s="35">
        <f t="shared" si="11"/>
        <v>93.21</v>
      </c>
      <c r="DH6" s="34" t="str">
        <f>IF(DH7="","",IF(DH7="-","【-】","【"&amp;SUBSTITUTE(TEXT(DH7,"#,##0.00"),"-","△")&amp;"】"))</f>
        <v>【93.03】</v>
      </c>
      <c r="DI6" s="35">
        <f>IF(DI7="",NA(),DI7)</f>
        <v>24.07</v>
      </c>
      <c r="DJ6" s="35">
        <f t="shared" si="12" ref="DJ6:DR6">IF(DJ7="",NA(),DJ7)</f>
        <v>27.52</v>
      </c>
      <c r="DK6" s="35">
        <f t="shared" si="12"/>
        <v>30.96</v>
      </c>
      <c r="DL6" s="35">
        <f t="shared" si="12"/>
        <v>34.06</v>
      </c>
      <c r="DM6" s="35">
        <f t="shared" si="12"/>
        <v>36.47</v>
      </c>
      <c r="DN6" s="35">
        <f t="shared" si="12"/>
        <v>40.409999999999997</v>
      </c>
      <c r="DO6" s="35">
        <f t="shared" si="12"/>
        <v>42.20</v>
      </c>
      <c r="DP6" s="35">
        <f t="shared" si="12"/>
        <v>44.38</v>
      </c>
      <c r="DQ6" s="35">
        <f t="shared" si="12"/>
        <v>48.81</v>
      </c>
      <c r="DR6" s="35">
        <f t="shared" si="12"/>
        <v>39.35</v>
      </c>
      <c r="DS6" s="34" t="str">
        <f>IF(DS7="","",IF(DS7="-","【-】","【"&amp;SUBSTITUTE(TEXT(DS7,"#,##0.00"),"-","△")&amp;"】"))</f>
        <v>【39.03】</v>
      </c>
      <c r="DT6" s="34">
        <f>IF(DT7="",NA(),DT7)</f>
        <v>0</v>
      </c>
      <c r="DU6" s="34">
        <f t="shared" si="13" ref="DU6:EC6">IF(DU7="",NA(),DU7)</f>
        <v>0</v>
      </c>
      <c r="DV6" s="34">
        <f t="shared" si="13"/>
        <v>0</v>
      </c>
      <c r="DW6" s="34">
        <f t="shared" si="13"/>
        <v>0</v>
      </c>
      <c r="DX6" s="34">
        <f t="shared" si="13"/>
        <v>0</v>
      </c>
      <c r="DY6" s="34">
        <f t="shared" si="13"/>
        <v>0</v>
      </c>
      <c r="DZ6" s="34">
        <f t="shared" si="13"/>
        <v>0</v>
      </c>
      <c r="EA6" s="34">
        <f t="shared" si="13"/>
        <v>0</v>
      </c>
      <c r="EB6" s="34">
        <f t="shared" si="13"/>
        <v>0</v>
      </c>
      <c r="EC6" s="35">
        <f t="shared" si="13"/>
        <v>1.17</v>
      </c>
      <c r="ED6" s="34" t="str">
        <f>IF(ED7="","",IF(ED7="-","【-】","【"&amp;SUBSTITUTE(TEXT(ED7,"#,##0.00"),"-","△")&amp;"】"))</f>
        <v>【1.16】</v>
      </c>
      <c r="EE6" s="34">
        <f>IF(EE7="",NA(),EE7)</f>
        <v>0</v>
      </c>
      <c r="EF6" s="34">
        <f t="shared" si="14" ref="EF6:EN6">IF(EF7="",NA(),EF7)</f>
        <v>0</v>
      </c>
      <c r="EG6" s="35">
        <f t="shared" si="14"/>
        <v>0.04</v>
      </c>
      <c r="EH6" s="35">
        <f t="shared" si="14"/>
        <v>0.10</v>
      </c>
      <c r="EI6" s="35">
        <f t="shared" si="14"/>
        <v>0.12</v>
      </c>
      <c r="EJ6" s="35">
        <f t="shared" si="14"/>
        <v>0.070000000000000007</v>
      </c>
      <c r="EK6" s="35">
        <f t="shared" si="14"/>
        <v>0.070000000000000007</v>
      </c>
      <c r="EL6" s="35">
        <f t="shared" si="14"/>
        <v>0.17</v>
      </c>
      <c r="EM6" s="35">
        <f t="shared" si="14"/>
        <v>0.05</v>
      </c>
      <c r="EN6" s="35">
        <f t="shared" si="14"/>
        <v>0.070000000000000007</v>
      </c>
      <c r="EO6" s="34" t="str">
        <f>IF(EO7="","",IF(EO7="-","【-】","【"&amp;SUBSTITUTE(TEXT(EO7,"#,##0.00"),"-","△")&amp;"】"))</f>
        <v>【0.09】</v>
      </c>
    </row>
    <row r="7" spans="1:145" s="36" customFormat="1" ht="13.5">
      <c r="A7" s="28"/>
      <c r="B7" s="37">
        <v>2019</v>
      </c>
      <c r="C7" s="37">
        <v>110001</v>
      </c>
      <c r="D7" s="37">
        <v>46</v>
      </c>
      <c r="E7" s="37">
        <v>17</v>
      </c>
      <c r="F7" s="37">
        <v>3</v>
      </c>
      <c r="G7" s="37">
        <v>0</v>
      </c>
      <c r="H7" s="37" t="s">
        <v>96</v>
      </c>
      <c r="I7" s="37" t="s">
        <v>97</v>
      </c>
      <c r="J7" s="37" t="s">
        <v>98</v>
      </c>
      <c r="K7" s="37" t="s">
        <v>99</v>
      </c>
      <c r="L7" s="37" t="s">
        <v>100</v>
      </c>
      <c r="M7" s="37" t="s">
        <v>101</v>
      </c>
      <c r="N7" s="38" t="s">
        <v>102</v>
      </c>
      <c r="O7" s="38">
        <v>82</v>
      </c>
      <c r="P7" s="38">
        <v>85.35</v>
      </c>
      <c r="Q7" s="38">
        <v>101.89</v>
      </c>
      <c r="R7" s="38">
        <v>0</v>
      </c>
      <c r="S7" s="38">
        <v>7390054</v>
      </c>
      <c r="T7" s="38">
        <v>3797.75</v>
      </c>
      <c r="U7" s="38">
        <v>1945.90</v>
      </c>
      <c r="V7" s="38">
        <v>5547466</v>
      </c>
      <c r="W7" s="38">
        <v>624.52</v>
      </c>
      <c r="X7" s="38">
        <v>8882.77</v>
      </c>
      <c r="Y7" s="38">
        <v>101.97</v>
      </c>
      <c r="Z7" s="38">
        <v>103.46</v>
      </c>
      <c r="AA7" s="38">
        <v>102.55</v>
      </c>
      <c r="AB7" s="38">
        <v>100.94</v>
      </c>
      <c r="AC7" s="38">
        <v>104.16</v>
      </c>
      <c r="AD7" s="38">
        <v>103.03</v>
      </c>
      <c r="AE7" s="38">
        <v>103.77</v>
      </c>
      <c r="AF7" s="38">
        <v>102.10</v>
      </c>
      <c r="AG7" s="38">
        <v>98.64</v>
      </c>
      <c r="AH7" s="38">
        <v>100.49</v>
      </c>
      <c r="AI7" s="38">
        <v>100.50</v>
      </c>
      <c r="AJ7" s="38">
        <v>0</v>
      </c>
      <c r="AK7" s="38">
        <v>0</v>
      </c>
      <c r="AL7" s="38">
        <v>0</v>
      </c>
      <c r="AM7" s="38">
        <v>0</v>
      </c>
      <c r="AN7" s="38">
        <v>0</v>
      </c>
      <c r="AO7" s="38">
        <v>0</v>
      </c>
      <c r="AP7" s="38">
        <v>0</v>
      </c>
      <c r="AQ7" s="38">
        <v>0</v>
      </c>
      <c r="AR7" s="38">
        <v>9.50</v>
      </c>
      <c r="AS7" s="38">
        <v>7.27</v>
      </c>
      <c r="AT7" s="38">
        <v>7.23</v>
      </c>
      <c r="AU7" s="38">
        <v>115.50</v>
      </c>
      <c r="AV7" s="38">
        <v>128.32</v>
      </c>
      <c r="AW7" s="38">
        <v>129.63999999999999</v>
      </c>
      <c r="AX7" s="38">
        <v>125.52</v>
      </c>
      <c r="AY7" s="38">
        <v>153.32</v>
      </c>
      <c r="AZ7" s="38">
        <v>130.33000000000001</v>
      </c>
      <c r="BA7" s="38">
        <v>138.21</v>
      </c>
      <c r="BB7" s="38">
        <v>142.66999999999999</v>
      </c>
      <c r="BC7" s="38">
        <v>95.77</v>
      </c>
      <c r="BD7" s="38">
        <v>97.37</v>
      </c>
      <c r="BE7" s="38">
        <v>97.06</v>
      </c>
      <c r="BF7" s="38">
        <v>55.50</v>
      </c>
      <c r="BG7" s="38">
        <v>55.96</v>
      </c>
      <c r="BH7" s="38">
        <v>61.55</v>
      </c>
      <c r="BI7" s="38">
        <v>60.79</v>
      </c>
      <c r="BJ7" s="38">
        <v>74.47</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31.65</v>
      </c>
      <c r="CC7" s="38">
        <v>30.90</v>
      </c>
      <c r="CD7" s="38">
        <v>32.450000000000003</v>
      </c>
      <c r="CE7" s="38">
        <v>33.619999999999997</v>
      </c>
      <c r="CF7" s="38">
        <v>31.14</v>
      </c>
      <c r="CG7" s="38">
        <v>60.18</v>
      </c>
      <c r="CH7" s="38">
        <v>58.19</v>
      </c>
      <c r="CI7" s="38">
        <v>56.65</v>
      </c>
      <c r="CJ7" s="38">
        <v>55.61</v>
      </c>
      <c r="CK7" s="38">
        <v>50.64</v>
      </c>
      <c r="CL7" s="38">
        <v>51.39</v>
      </c>
      <c r="CM7" s="38">
        <v>61.63</v>
      </c>
      <c r="CN7" s="38">
        <v>61.57</v>
      </c>
      <c r="CO7" s="38">
        <v>63.21</v>
      </c>
      <c r="CP7" s="38">
        <v>62.38</v>
      </c>
      <c r="CQ7" s="38">
        <v>68.87</v>
      </c>
      <c r="CR7" s="38">
        <v>66.02</v>
      </c>
      <c r="CS7" s="38">
        <v>65.900000000000006</v>
      </c>
      <c r="CT7" s="38">
        <v>65.33</v>
      </c>
      <c r="CU7" s="38">
        <v>66.11</v>
      </c>
      <c r="CV7" s="38">
        <v>67.209999999999994</v>
      </c>
      <c r="CW7" s="38">
        <v>66.94</v>
      </c>
      <c r="CX7" s="38">
        <v>95.61</v>
      </c>
      <c r="CY7" s="38">
        <v>95.76</v>
      </c>
      <c r="CZ7" s="38">
        <v>96.09</v>
      </c>
      <c r="DA7" s="38">
        <v>96.19</v>
      </c>
      <c r="DB7" s="38">
        <v>96.18</v>
      </c>
      <c r="DC7" s="38">
        <v>92.96</v>
      </c>
      <c r="DD7" s="38">
        <v>92.80</v>
      </c>
      <c r="DE7" s="38">
        <v>92.64</v>
      </c>
      <c r="DF7" s="38">
        <v>92.98</v>
      </c>
      <c r="DG7" s="38">
        <v>93.21</v>
      </c>
      <c r="DH7" s="38">
        <v>93.03</v>
      </c>
      <c r="DI7" s="38">
        <v>24.07</v>
      </c>
      <c r="DJ7" s="38">
        <v>27.52</v>
      </c>
      <c r="DK7" s="38">
        <v>30.96</v>
      </c>
      <c r="DL7" s="38">
        <v>34.06</v>
      </c>
      <c r="DM7" s="38">
        <v>36.47</v>
      </c>
      <c r="DN7" s="38">
        <v>40.409999999999997</v>
      </c>
      <c r="DO7" s="38">
        <v>42.20</v>
      </c>
      <c r="DP7" s="38">
        <v>44.38</v>
      </c>
      <c r="DQ7" s="38">
        <v>48.81</v>
      </c>
      <c r="DR7" s="38">
        <v>39.35</v>
      </c>
      <c r="DS7" s="38">
        <v>39.03</v>
      </c>
      <c r="DT7" s="38">
        <v>0</v>
      </c>
      <c r="DU7" s="38">
        <v>0</v>
      </c>
      <c r="DV7" s="38">
        <v>0</v>
      </c>
      <c r="DW7" s="38">
        <v>0</v>
      </c>
      <c r="DX7" s="38">
        <v>0</v>
      </c>
      <c r="DY7" s="38">
        <v>0</v>
      </c>
      <c r="DZ7" s="38">
        <v>0</v>
      </c>
      <c r="EA7" s="38">
        <v>0</v>
      </c>
      <c r="EB7" s="38">
        <v>0</v>
      </c>
      <c r="EC7" s="38">
        <v>1.17</v>
      </c>
      <c r="ED7" s="38">
        <v>1.1599999999999999</v>
      </c>
      <c r="EE7" s="38">
        <v>0</v>
      </c>
      <c r="EF7" s="38">
        <v>0</v>
      </c>
      <c r="EG7" s="38">
        <v>0.04</v>
      </c>
      <c r="EH7" s="38">
        <v>0.10</v>
      </c>
      <c r="EI7" s="38">
        <v>0.12</v>
      </c>
      <c r="EJ7" s="38">
        <v>0.070000000000000007</v>
      </c>
      <c r="EK7" s="38">
        <v>0.070000000000000007</v>
      </c>
      <c r="EL7" s="38">
        <v>0.17</v>
      </c>
      <c r="EM7" s="38">
        <v>0.05</v>
      </c>
      <c r="EN7" s="38">
        <v>0.070000000000000007</v>
      </c>
      <c r="EO7" s="38">
        <v>0.09</v>
      </c>
    </row>
    <row r="8" spans="25:148" ht="13.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3" ht="13.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6" ht="13.5">
      <c r="A10" s="40" t="s">
        <v>46</v>
      </c>
      <c r="B10" s="41">
        <f t="shared" si="15" ref="B10:E10">DATEVALUE($B7+12-B11&amp;"/1/"&amp;B12)</f>
        <v>46388</v>
      </c>
      <c r="C10" s="41">
        <f t="shared" si="15"/>
        <v>46753</v>
      </c>
      <c r="D10" s="41">
        <f t="shared" si="15"/>
        <v>47119</v>
      </c>
      <c r="E10" s="41">
        <f t="shared" si="15"/>
        <v>47484</v>
      </c>
      <c r="F10" s="42">
        <f>DATEVALUE($B7+12-F11&amp;"/1/"&amp;F12)</f>
        <v>47849</v>
      </c>
    </row>
    <row r="11" spans="2:7" ht="13.5">
      <c r="B11">
        <v>4</v>
      </c>
      <c r="C11">
        <v>3</v>
      </c>
      <c r="D11">
        <v>2</v>
      </c>
      <c r="E11">
        <v>1</v>
      </c>
      <c r="F11">
        <v>0</v>
      </c>
      <c r="G11" t="s">
        <v>108</v>
      </c>
    </row>
    <row r="12" spans="2:7" ht="13.5">
      <c r="B12">
        <v>1</v>
      </c>
      <c r="C12">
        <v>1</v>
      </c>
      <c r="D12">
        <v>1</v>
      </c>
      <c r="E12">
        <v>1</v>
      </c>
      <c r="F12">
        <v>1</v>
      </c>
      <c r="G12" t="s">
        <v>109</v>
      </c>
    </row>
    <row r="13" spans="2:7" ht="13.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2021-01-21T14:17:53Z</cp:lastPrinted>
  <dcterms:created xsi:type="dcterms:W3CDTF">2020-12-04T02:31:18Z</dcterms:created>
  <dcterms:modified xsi:type="dcterms:W3CDTF">2021-01-21T05:20:05Z</dcterms:modified>
  <cp:category/>
  <cp:contentType/>
  <cp:contentStatus/>
</cp:coreProperties>
</file>