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8.1.30\県立病院課\500 ■経営企画担当\99　その他\R2\36_経営比較分析\"/>
    </mc:Choice>
  </mc:AlternateContent>
  <workbookProtection workbookAlgorithmName="SHA-512" workbookHashValue="rHIia0MZFc8izALLL0H2DmXoskCYkNZyChugoo2UfwZhzYBlB4lNrHEYbRcRGnk1eEud0OPnvxqfN+xFTrGXIw==" workbookSaltValue="zf6vHo/YuBQjqd4v41HdJg==" workbookSpinCount="100000" lockStructure="1"/>
  <bookViews>
    <workbookView xWindow="0" yWindow="0" windowWidth="15360" windowHeight="7635"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<sst xmlns="http://schemas.openxmlformats.org/spreadsheetml/2006/main" count="322" uniqueCount="183">
  <si>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</si>
  <si>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</si>
  <si>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</si>
  <si>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</si>
  <si>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</si>
  <si>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</si>
  <si>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</si>
  <si>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</si>
  <si>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</si>
  <si>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</si>
  <si>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</si>
  <si>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</si>
  <si>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</si>
  <si>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</si>
  <si>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</si>
  <si>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</si>
  <si>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</si>
  <si>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</si>
  <si>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</si>
  <si>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</si>
  <si>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</si>
  <si>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</si>
  <si>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</si>
  <si>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令和元年度全国平均</t>
    <rPh sb="0" eb="2">
      <t>レイワ</t>
    </rPh>
    <rPh sb="2" eb="4">
      <t>ガンネン</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</si>
  <si>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</si>
  <si>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</si>
  <si>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</si>
  <si>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</si>
  <si>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</si>
  <si>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</si>
  <si>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</si>
  <si>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</si>
  <si>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</si>
  <si>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</si>
  <si>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</si>
  <si>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</si>
  <si>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</si>
  <si>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</si>
  <si>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</si>
  <si>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</si>
  <si>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</si>
  <si>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</si>
  <si>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</si>
  <si>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</si>
  <si>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</si>
  <si>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</si>
  <si>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</si>
  <si>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</si>
  <si>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</si>
  <si>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</si>
  <si>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</si>
  <si>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</si>
  <si>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</si>
  <si>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</si>
  <si>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</si>
  <si>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</si>
  <si>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</si>
  <si>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</si>
  <si>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</si>
  <si>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</si>
  <si>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</si>
  <si>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</si>
  <si>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</si>
  <si>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</si>
  <si>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</si>
  <si>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</si>
  <si>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</si>
  <si>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</si>
  <si>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</si>
  <si>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</si>
  <si>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</si>
  <si>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</si>
  <si>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</si>
  <si>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</si>
  <si>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</si>
  <si>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</si>
  <si>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</si>
  <si>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</si>
  <si>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</si>
  <si>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</si>
  <si>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</si>
  <si>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</si>
  <si>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</si>
  <si>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</si>
  <si>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</si>
  <si>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</si>
  <si>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</si>
  <si>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</si>
  <si>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</si>
  <si>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</si>
  <si>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</si>
  <si>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</si>
  <si>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②</t>
  </si>
  <si>
    <t>③</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</si>
  <si>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</si>
  <si>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</si>
  <si>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</si>
  <si>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</si>
  <si>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</si>
  <si>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</si>
  <si>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</si>
  <si>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</si>
  <si>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</si>
  <si>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</si>
  <si>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</si>
  <si>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</si>
  <si>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</si>
  <si>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</si>
  <si>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</si>
  <si>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</si>
  <si>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</si>
  <si>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</si>
  <si>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</si>
  <si>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</si>
  <si>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</si>
  <si>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</si>
  <si>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</si>
  <si>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</si>
  <si>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</si>
  <si>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</si>
  <si>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</si>
  <si>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</si>
  <si>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</si>
  <si>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</si>
  <si>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</si>
  <si>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</si>
  <si>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</si>
  <si>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</si>
  <si>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</si>
  <si>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</si>
  <si>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</si>
  <si>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</si>
  <si>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</si>
  <si>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</si>
  <si>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</si>
  <si>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</si>
  <si>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</si>
  <si>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</si>
  <si>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</si>
  <si>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</si>
  <si>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</si>
  <si>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</si>
  <si>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</si>
  <si>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</si>
  <si>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</si>
  <si>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</si>
  <si>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</si>
  <si>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</si>
  <si>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</si>
  <si>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</si>
  <si>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</si>
  <si>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</si>
  <si>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当該値(N-3)</t>
  </si>
  <si>
    <t>当該値(N-2)</t>
  </si>
  <si>
    <t>当該値(N-4)</t>
  </si>
  <si>
    <t>当該値(N-2)</t>
  </si>
  <si>
    <t>当該値(N)</t>
  </si>
  <si>
    <t>当該値(N-1)</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</si>
  <si>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</si>
  <si>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</si>
  <si>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</si>
  <si>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</si>
  <si>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がんセンター</t>
  </si>
  <si>
    <t>条例全部</t>
  </si>
  <si>
    <t>病院事業</t>
  </si>
  <si>
    <t>一般病院</t>
  </si>
  <si>
    <t>500床以上</t>
  </si>
  <si>
    <t>自治体職員 学術・研究機関出身</t>
  </si>
  <si>
    <t>直営</t>
  </si>
  <si>
    <t>対象</t>
  </si>
  <si>
    <t>I 訓 ガ</t>
  </si>
  <si>
    <t>臨 が</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</si>
  <si>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</si>
  <si>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</si>
  <si>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</si>
  <si>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</si>
  <si>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</si>
  <si>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</si>
  <si>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</si>
  <si>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埼玉県の都道府県がん診療連携拠点病院に指定されている、がん診療専門の医療機関であり、地域の医療機関と連携して本県のがん医療水準の向上に努めている。平成25年度に病床数503床となり、多くのがん患者を受け入れる設備が整っている。
　また、がん医療技術の発展に伴い、がんゲノム医療などの先進的ながん医療にも積極的に取り組んでおり、令和元年度には受診から治療までの全過程を院内で一貫して受けることができる「がんゲノム医療拠点病院」に指定された。</t>
    <rPh sb="164" eb="166">
      <t>レイワ</t>
    </rPh>
    <rPh sb="166" eb="167">
      <t>モト</t>
    </rPh>
    <rPh sb="167" eb="169">
      <t>ネンド</t>
    </rPh>
    <phoneticPr fontId="4"/>
  </si>
  <si>
    <t>　①有形固定資産減価償却率は平成25年度に病院を新築したこともあり、上昇傾向にあるものの、類似病院よりも比率は低くなっている。
　②器械備品減価償却率は、新病院オープンのため購入した備品の償却が進んだこと、その後大規模な更新を控えていたため、類似病院より比率は高くなっている。
　③1床当たり有形固定資産は平成27年度以降は横ばいとなっている。今後、数年以内に新病院オープン時に購入した医療機器の更新時期がまとめて到来する。医療機器は高度・専門医療の提供に要する備品であるが、更新に備えて十分な医業収益を確保していく必要がある。</t>
    <rPh sb="121" eb="123">
      <t>ルイジ</t>
    </rPh>
    <rPh sb="123" eb="125">
      <t>ビョウイン</t>
    </rPh>
    <phoneticPr fontId="4"/>
  </si>
  <si>
    <t>　①経常収支比率と②医業収支比率は、新規患者の獲得による病床利用率の上昇や、手術件数の増加等による入院単価の上昇などにより医業収益が増加、令和元年度の経常収支比率は100%を超えた。
　③累積欠損金比率は新病院建設後の平成25年度から増加してきたが、令和元年度は経常収支の改善に伴い減少に転じた。
　④病床利用率は、新規患者の獲得により上昇した。
　⑤⑥入院・外来患者1人1日当たり収益は上昇している。外来での術前検査や入院期間の適正化を徹底して患者数を増やすなど、引き続きDPCの適正運用に努めていく。
　⑦職員給与費対医業収益比率は医業収益の増加により減少傾向である。
　⑧材料費対医業収益比率は横ばいだが、類似病院と比較して高水準である。SPDを更に活用し削減に努める。</t>
    <rPh sb="61" eb="63">
      <t>イギョウ</t>
    </rPh>
    <rPh sb="63" eb="65">
      <t>シュウエキ</t>
    </rPh>
    <rPh sb="66" eb="68">
      <t>ゾウカ</t>
    </rPh>
    <rPh sb="69" eb="71">
      <t>レイワ</t>
    </rPh>
    <rPh sb="71" eb="72">
      <t>モト</t>
    </rPh>
    <rPh sb="72" eb="74">
      <t>ネンド</t>
    </rPh>
    <rPh sb="75" eb="77">
      <t>ケイジョウ</t>
    </rPh>
    <rPh sb="77" eb="79">
      <t>シュウシ</t>
    </rPh>
    <rPh sb="79" eb="81">
      <t>ヒリツ</t>
    </rPh>
    <rPh sb="87" eb="88">
      <t>コ</t>
    </rPh>
    <rPh sb="94" eb="96">
      <t>ルイセキ</t>
    </rPh>
    <rPh sb="96" eb="99">
      <t>ケッソンキン</t>
    </rPh>
    <rPh sb="99" eb="101">
      <t>ヒリツ</t>
    </rPh>
    <rPh sb="125" eb="127">
      <t>レイワ</t>
    </rPh>
    <rPh sb="127" eb="128">
      <t>モト</t>
    </rPh>
    <rPh sb="128" eb="130">
      <t>ネンド</t>
    </rPh>
    <rPh sb="131" eb="133">
      <t>ケイジョウ</t>
    </rPh>
    <rPh sb="133" eb="135">
      <t>シュウシ</t>
    </rPh>
    <rPh sb="136" eb="138">
      <t>カイゼン</t>
    </rPh>
    <rPh sb="139" eb="140">
      <t>トモナ</t>
    </rPh>
    <rPh sb="141" eb="143">
      <t>ゲンショウ</t>
    </rPh>
    <rPh sb="144" eb="145">
      <t>テン</t>
    </rPh>
    <rPh sb="158" eb="160">
      <t>シンキ</t>
    </rPh>
    <rPh sb="160" eb="162">
      <t>カンジャ</t>
    </rPh>
    <rPh sb="163" eb="165">
      <t>カクトク</t>
    </rPh>
    <rPh sb="168" eb="170">
      <t>ジョウショウ</t>
    </rPh>
    <rPh sb="306" eb="308">
      <t>ルイジ</t>
    </rPh>
    <rPh sb="308" eb="310">
      <t>ビョウイン</t>
    </rPh>
    <rPh sb="311" eb="313">
      <t>ヒカク</t>
    </rPh>
    <phoneticPr fontId="4"/>
  </si>
  <si>
    <t>　平成25年度の新病院建設に伴い103床増床したが、周辺の医療機関にがん治療の均てん化が進み、特に消化器外科系で競合が激しくなっている。
　近年は主に術前患者をサポートする周術期センターの運用を拡大するなど、患者が安心してスムーズに治療できる環境の整備に努めているほか、がんゲノム等先進的な医療に取り組むなどしている。
　また、化学療法が入院から外来にシフトしているため、通院治療センターのさらなる充実を図っている。今後は地域医療機関と患者の紹介・逆紹介に努めるなど連携を強化し、充実した医療の提供を拡充していく。</t>
    <rPh sb="8" eb="11">
      <t>シンビョウイン</t>
    </rPh>
    <rPh sb="11" eb="13">
      <t>ケンセツ</t>
    </rPh>
    <rPh sb="14" eb="15">
      <t>トモナ</t>
    </rPh>
    <rPh sb="143" eb="144">
      <t>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</si>
</sst>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
      <left style="thin">
        <color rgb="FFA6A6A6"/>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67">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vertical="center"/>
    </xf>
    <xf numFmtId="0" fontId="5"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0" fontId="6" fillId="0" borderId="0" xfId="0" applyFont="1" applyAlignment="1">
      <alignment horizontal="center" vertical="center"/>
    </xf>
    <xf numFmtId="0" fontId="3" fillId="0" borderId="5" xfId="0" applyNumberFormat="1" applyFont="1" applyBorder="1" applyAlignment="1" applyProtection="1">
      <alignment horizontal="left" vertical="center"/>
      <protection hidden="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8" xfId="21" applyFont="1" applyBorder="1" applyAlignment="1" applyProtection="1">
      <alignment horizontal="center" vertical="center" shrinkToFit="1"/>
      <protection locked="0"/>
    </xf>
    <xf numFmtId="0" fontId="11" fillId="0" borderId="5"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5" xfId="21" applyFont="1" applyBorder="1" applyAlignment="1">
      <alignment horizontal="center" vertical="center" shrinkToFit="1"/>
      <protection/>
    </xf>
    <xf numFmtId="0" fontId="11" fillId="0" borderId="6" xfId="21" applyFont="1" applyBorder="1" applyAlignment="1">
      <alignment horizontal="center" vertical="center" shrinkToFit="1"/>
      <protection/>
    </xf>
    <xf numFmtId="0" fontId="5" fillId="0" borderId="0" xfId="0" applyFont="1" applyBorder="1" applyAlignment="1">
      <alignment vertical="center" shrinkToFit="1"/>
    </xf>
    <xf numFmtId="0" fontId="7" fillId="0" borderId="0" xfId="0" applyFont="1" applyAlignment="1">
      <alignment horizontal="left"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7" fillId="0" borderId="0" xfId="0" applyFont="1" applyBorder="1" applyAlignment="1">
      <alignment horizontal="left" shrinkToFit="1"/>
    </xf>
    <xf numFmtId="0" fontId="7" fillId="0" borderId="5" xfId="0" applyFont="1" applyBorder="1" applyAlignment="1">
      <alignment horizontal="left" shrinkToFi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7" fontId="10" fillId="0" borderId="16"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0" fontId="10" fillId="0" borderId="19" xfId="0" applyFont="1" applyBorder="1" applyAlignment="1">
      <alignment horizontal="center" vertical="center" shrinkToFit="1"/>
    </xf>
    <xf numFmtId="178"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 xfId="0" applyFont="1" applyBorder="1" applyAlignment="1">
      <alignment horizontal="left" vertical="center" shrinkToFit="1"/>
    </xf>
    <xf numFmtId="0" fontId="10" fillId="0" borderId="7"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179" fontId="10" fillId="0" borderId="16" xfId="0" applyNumberFormat="1" applyFont="1" applyBorder="1" applyAlignment="1" applyProtection="1">
      <alignment horizontal="center" vertical="center" shrinkToFit="1"/>
      <protection hidden="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0" fontId="5" fillId="0" borderId="7"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4"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177" fontId="10" fillId="0" borderId="19" xfId="0" applyNumberFormat="1" applyFont="1" applyBorder="1" applyAlignment="1" applyProtection="1">
      <alignment horizontal="center" vertical="center" shrinkToFit="1"/>
      <protection hidden="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178" fontId="10" fillId="0" borderId="19"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71.2</c:v>
                </c:pt>
                <c:pt idx="1">
                  <c:v>70.6</c:v>
                </c:pt>
                <c:pt idx="2">
                  <c:v>73.6</c:v>
                </c:pt>
                <c:pt idx="3">
                  <c:v>73</c:v>
                </c:pt>
                <c:pt idx="4">
                  <c:v>76.6</c:v>
                </c:pt>
              </c:numCache>
            </c:numRef>
          </c:val>
          <c:extLst>
            <c:ext xmlns:c16="http://schemas.microsoft.com/office/drawing/2014/chart" uri="{C3380CC4-5D6E-409C-BE32-E72D297353CC}">
              <c16:uniqueId val="{00000000-5BEA-4E3D-A55A-AA3A0C06B9DD}"/>
            </c:ext>
          </c:extLst>
        </c:ser>
        <c:axId val="3048957"/>
        <c:axId val="2744061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データ!$BT$6:$BX$6</c:f>
              <c:numCache>
                <c:formatCode>#,##0.0;"△"#,##0.0</c:formatCode>
                <c:ptCount val="5"/>
                <c:pt idx="0">
                  <c:v>80.7</c:v>
                </c:pt>
                <c:pt idx="1">
                  <c:v>79.5</c:v>
                </c:pt>
                <c:pt idx="2">
                  <c:v>79.9</c:v>
                </c:pt>
                <c:pt idx="3">
                  <c:v>80.2</c:v>
                </c:pt>
                <c:pt idx="4">
                  <c:v>79.8</c:v>
                </c:pt>
              </c:numCache>
            </c:numRef>
          </c:val>
          <c:smooth val="0"/>
          <c:extLst>
            <c:ext xmlns:c16="http://schemas.microsoft.com/office/drawing/2014/chart" uri="{C3380CC4-5D6E-409C-BE32-E72D297353CC}">
              <c16:uniqueId val="{00000001-5BEA-4E3D-A55A-AA3A0C06B9DD}"/>
            </c:ext>
          </c:extLst>
        </c:ser>
        <c:marker val="1"/>
        <c:axId val="3048957"/>
        <c:axId val="27440617"/>
      </c:lineChart>
      <c:catAx>
        <c:axId val="3048957"/>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440617"/>
        <c:crosses val="autoZero"/>
        <c:auto val="1"/>
        <c:lblOffset val="100"/>
        <c:noMultiLvlLbl val="1"/>
      </c:catAx>
      <c:valAx>
        <c:axId val="2744061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048957"/>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データ!$CK$6:$CO$6</c:f>
              <c:numCache>
                <c:formatCode>#,##0;"△"#,##0</c:formatCode>
                <c:ptCount val="5"/>
                <c:pt idx="0">
                  <c:v>30619</c:v>
                </c:pt>
                <c:pt idx="1">
                  <c:v>35572</c:v>
                </c:pt>
                <c:pt idx="2">
                  <c:v>35983</c:v>
                </c:pt>
                <c:pt idx="3">
                  <c:v>36037</c:v>
                </c:pt>
                <c:pt idx="4">
                  <c:v>36431</c:v>
                </c:pt>
              </c:numCache>
            </c:numRef>
          </c:val>
          <c:extLst>
            <c:ext xmlns:c16="http://schemas.microsoft.com/office/drawing/2014/chart" uri="{C3380CC4-5D6E-409C-BE32-E72D297353CC}">
              <c16:uniqueId val="{00000000-8DD0-4EFE-A830-A3C40FDC93D4}"/>
            </c:ext>
          </c:extLst>
        </c:ser>
        <c:axId val="8622890"/>
        <c:axId val="104971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8DD0-4EFE-A830-A3C40FDC93D4}"/>
            </c:ext>
          </c:extLst>
        </c:ser>
        <c:marker val="1"/>
        <c:axId val="8622890"/>
        <c:axId val="10497152"/>
      </c:lineChart>
      <c:catAx>
        <c:axId val="862289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0497152"/>
        <c:crosses val="autoZero"/>
        <c:auto val="1"/>
        <c:lblOffset val="100"/>
        <c:noMultiLvlLbl val="1"/>
      </c:catAx>
      <c:valAx>
        <c:axId val="1049715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862289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63519</c:v>
                </c:pt>
                <c:pt idx="1">
                  <c:v>63392</c:v>
                </c:pt>
                <c:pt idx="2">
                  <c:v>63920</c:v>
                </c:pt>
                <c:pt idx="3">
                  <c:v>66358</c:v>
                </c:pt>
                <c:pt idx="4">
                  <c:v>68391</c:v>
                </c:pt>
              </c:numCache>
            </c:numRef>
          </c:val>
          <c:extLst>
            <c:ext xmlns:c16="http://schemas.microsoft.com/office/drawing/2014/chart" uri="{C3380CC4-5D6E-409C-BE32-E72D297353CC}">
              <c16:uniqueId val="{00000000-59BF-4914-9D70-E981C81319C5}"/>
            </c:ext>
          </c:extLst>
        </c:ser>
        <c:axId val="27365507"/>
        <c:axId val="44962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9BF-4914-9D70-E981C81319C5}"/>
            </c:ext>
          </c:extLst>
        </c:ser>
        <c:marker val="1"/>
        <c:axId val="27365507"/>
        <c:axId val="44962972"/>
      </c:lineChart>
      <c:catAx>
        <c:axId val="27365507"/>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4962972"/>
        <c:crosses val="autoZero"/>
        <c:auto val="1"/>
        <c:lblOffset val="100"/>
        <c:noMultiLvlLbl val="1"/>
      </c:catAx>
      <c:valAx>
        <c:axId val="4496297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7365507"/>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29.2</c:v>
                </c:pt>
                <c:pt idx="1">
                  <c:v>34.7</c:v>
                </c:pt>
                <c:pt idx="2">
                  <c:v>39.4</c:v>
                </c:pt>
                <c:pt idx="3">
                  <c:v>40.9</c:v>
                </c:pt>
                <c:pt idx="4">
                  <c:v>37.2</c:v>
                </c:pt>
              </c:numCache>
            </c:numRef>
          </c:val>
          <c:extLst>
            <c:ext xmlns:c16="http://schemas.microsoft.com/office/drawing/2014/chart" uri="{C3380CC4-5D6E-409C-BE32-E72D297353CC}">
              <c16:uniqueId val="{00000000-0FBE-4725-9A11-754453A3A7BE}"/>
            </c:ext>
          </c:extLst>
        </c:ser>
        <c:axId val="45638969"/>
        <c:axId val="809754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データ!$BI$6:$BM$6</c:f>
              <c:numCache>
                <c:formatCode>#,##0.0;"△"#,##0.0</c:formatCode>
                <c:ptCount val="5"/>
                <c:pt idx="0">
                  <c:v>36.8</c:v>
                </c:pt>
                <c:pt idx="1">
                  <c:v>33.9</c:v>
                </c:pt>
                <c:pt idx="2">
                  <c:v>34.9</c:v>
                </c:pt>
                <c:pt idx="3">
                  <c:v>32.6</c:v>
                </c:pt>
                <c:pt idx="4">
                  <c:v>27</c:v>
                </c:pt>
              </c:numCache>
            </c:numRef>
          </c:val>
          <c:smooth val="0"/>
          <c:extLst>
            <c:ext xmlns:c16="http://schemas.microsoft.com/office/drawing/2014/chart" uri="{C3380CC4-5D6E-409C-BE32-E72D297353CC}">
              <c16:uniqueId val="{00000001-0FBE-4725-9A11-754453A3A7BE}"/>
            </c:ext>
          </c:extLst>
        </c:ser>
        <c:marker val="1"/>
        <c:axId val="45638969"/>
        <c:axId val="8097541"/>
      </c:lineChart>
      <c:catAx>
        <c:axId val="4563896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097541"/>
        <c:crosses val="autoZero"/>
        <c:auto val="1"/>
        <c:lblOffset val="100"/>
        <c:noMultiLvlLbl val="1"/>
      </c:catAx>
      <c:valAx>
        <c:axId val="8097541"/>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63896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80.6</c:v>
                </c:pt>
                <c:pt idx="1">
                  <c:v>80.4</c:v>
                </c:pt>
                <c:pt idx="2">
                  <c:v>83.1</c:v>
                </c:pt>
                <c:pt idx="3">
                  <c:v>84.9</c:v>
                </c:pt>
                <c:pt idx="4">
                  <c:v>88.9</c:v>
                </c:pt>
              </c:numCache>
            </c:numRef>
          </c:val>
          <c:extLst>
            <c:ext xmlns:c16="http://schemas.microsoft.com/office/drawing/2014/chart" uri="{C3380CC4-5D6E-409C-BE32-E72D297353CC}">
              <c16:uniqueId val="{00000000-F9CC-4483-8888-92695D3EE258}"/>
            </c:ext>
          </c:extLst>
        </c:ser>
        <c:axId val="5769005"/>
        <c:axId val="519210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F9CC-4483-8888-92695D3EE258}"/>
            </c:ext>
          </c:extLst>
        </c:ser>
        <c:marker val="1"/>
        <c:axId val="5769005"/>
        <c:axId val="51921052"/>
      </c:lineChart>
      <c:catAx>
        <c:axId val="576900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1921052"/>
        <c:crosses val="autoZero"/>
        <c:auto val="1"/>
        <c:lblOffset val="100"/>
        <c:noMultiLvlLbl val="1"/>
      </c:catAx>
      <c:valAx>
        <c:axId val="5192105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576900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93.3</c:v>
                </c:pt>
                <c:pt idx="1">
                  <c:v>92</c:v>
                </c:pt>
                <c:pt idx="2">
                  <c:v>95.1</c:v>
                </c:pt>
                <c:pt idx="3">
                  <c:v>98.1</c:v>
                </c:pt>
                <c:pt idx="4">
                  <c:v>100.3</c:v>
                </c:pt>
              </c:numCache>
            </c:numRef>
          </c:val>
          <c:extLst>
            <c:ext xmlns:c16="http://schemas.microsoft.com/office/drawing/2014/chart" uri="{C3380CC4-5D6E-409C-BE32-E72D297353CC}">
              <c16:uniqueId val="{00000000-71C2-4024-B7C1-0DBB66274120}"/>
            </c:ext>
          </c:extLst>
        </c:ser>
        <c:axId val="64636290"/>
        <c:axId val="4485570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71C2-4024-B7C1-0DBB66274120}"/>
            </c:ext>
          </c:extLst>
        </c:ser>
        <c:marker val="1"/>
        <c:axId val="64636290"/>
        <c:axId val="44855704"/>
      </c:lineChart>
      <c:catAx>
        <c:axId val="6463629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4855704"/>
        <c:crosses val="autoZero"/>
        <c:auto val="1"/>
        <c:lblOffset val="100"/>
        <c:noMultiLvlLbl val="1"/>
      </c:catAx>
      <c:valAx>
        <c:axId val="44855704"/>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6463629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24</c:v>
                </c:pt>
                <c:pt idx="1">
                  <c:v>29.8</c:v>
                </c:pt>
                <c:pt idx="2">
                  <c:v>35.6</c:v>
                </c:pt>
                <c:pt idx="3">
                  <c:v>41</c:v>
                </c:pt>
                <c:pt idx="4">
                  <c:v>44.9</c:v>
                </c:pt>
              </c:numCache>
            </c:numRef>
          </c:val>
          <c:extLst>
            <c:ext xmlns:c16="http://schemas.microsoft.com/office/drawing/2014/chart" uri="{C3380CC4-5D6E-409C-BE32-E72D297353CC}">
              <c16:uniqueId val="{00000000-6A19-4F7C-8FA6-627F3E1226D6}"/>
            </c:ext>
          </c:extLst>
        </c:ser>
        <c:axId val="1048160"/>
        <c:axId val="943344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6A19-4F7C-8FA6-627F3E1226D6}"/>
            </c:ext>
          </c:extLst>
        </c:ser>
        <c:marker val="1"/>
        <c:axId val="1048160"/>
        <c:axId val="9433441"/>
      </c:lineChart>
      <c:catAx>
        <c:axId val="104816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9433441"/>
        <c:crosses val="autoZero"/>
        <c:auto val="1"/>
        <c:lblOffset val="100"/>
        <c:noMultiLvlLbl val="1"/>
      </c:catAx>
      <c:valAx>
        <c:axId val="9433441"/>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4816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49.7</c:v>
                </c:pt>
                <c:pt idx="1">
                  <c:v>60.6</c:v>
                </c:pt>
                <c:pt idx="2">
                  <c:v>71.4</c:v>
                </c:pt>
                <c:pt idx="3">
                  <c:v>80.4</c:v>
                </c:pt>
                <c:pt idx="4">
                  <c:v>84.6</c:v>
                </c:pt>
              </c:numCache>
            </c:numRef>
          </c:val>
          <c:extLst>
            <c:ext xmlns:c16="http://schemas.microsoft.com/office/drawing/2014/chart" uri="{C3380CC4-5D6E-409C-BE32-E72D297353CC}">
              <c16:uniqueId val="{00000000-96A3-4EA7-952D-88489AE4271A}"/>
            </c:ext>
          </c:extLst>
        </c:ser>
        <c:axId val="17792110"/>
        <c:axId val="259112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データ!$EH$6:$EL$6</c:f>
              <c:numCache>
                <c:formatCode>#,##0.0;"△"#,##0.0</c:formatCode>
                <c:ptCount val="5"/>
                <c:pt idx="0">
                  <c:v>64.1</c:v>
                </c:pt>
                <c:pt idx="1">
                  <c:v>64.3</c:v>
                </c:pt>
                <c:pt idx="2">
                  <c:v>66</c:v>
                </c:pt>
                <c:pt idx="3">
                  <c:v>67.1</c:v>
                </c:pt>
                <c:pt idx="4">
                  <c:v>67.9</c:v>
                </c:pt>
              </c:numCache>
            </c:numRef>
          </c:val>
          <c:smooth val="0"/>
          <c:extLst>
            <c:ext xmlns:c16="http://schemas.microsoft.com/office/drawing/2014/chart" uri="{C3380CC4-5D6E-409C-BE32-E72D297353CC}">
              <c16:uniqueId val="{00000001-96A3-4EA7-952D-88489AE4271A}"/>
            </c:ext>
          </c:extLst>
        </c:ser>
        <c:marker val="1"/>
        <c:axId val="17792110"/>
        <c:axId val="25911262"/>
      </c:lineChart>
      <c:catAx>
        <c:axId val="1779211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5911262"/>
        <c:crosses val="autoZero"/>
        <c:auto val="1"/>
        <c:lblOffset val="100"/>
        <c:noMultiLvlLbl val="1"/>
      </c:catAx>
      <c:valAx>
        <c:axId val="2591126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779211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70962038</c:v>
                </c:pt>
                <c:pt idx="1">
                  <c:v>71253280</c:v>
                </c:pt>
                <c:pt idx="2">
                  <c:v>71363394</c:v>
                </c:pt>
                <c:pt idx="3">
                  <c:v>71620155</c:v>
                </c:pt>
                <c:pt idx="4">
                  <c:v>71524024</c:v>
                </c:pt>
              </c:numCache>
            </c:numRef>
          </c:val>
          <c:extLst>
            <c:ext xmlns:c16="http://schemas.microsoft.com/office/drawing/2014/chart" uri="{C3380CC4-5D6E-409C-BE32-E72D297353CC}">
              <c16:uniqueId val="{00000000-B5C9-4B81-827C-BD30E3361710}"/>
            </c:ext>
          </c:extLst>
        </c:ser>
        <c:axId val="31874772"/>
        <c:axId val="184374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B5C9-4B81-827C-BD30E3361710}"/>
            </c:ext>
          </c:extLst>
        </c:ser>
        <c:marker val="1"/>
        <c:axId val="31874772"/>
        <c:axId val="18437496"/>
      </c:lineChart>
      <c:catAx>
        <c:axId val="3187477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8437496"/>
        <c:crosses val="autoZero"/>
        <c:auto val="1"/>
        <c:lblOffset val="100"/>
        <c:noMultiLvlLbl val="1"/>
      </c:catAx>
      <c:valAx>
        <c:axId val="18437496"/>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187477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36.6</c:v>
                </c:pt>
                <c:pt idx="1">
                  <c:v>39</c:v>
                </c:pt>
                <c:pt idx="2">
                  <c:v>38.5</c:v>
                </c:pt>
                <c:pt idx="3">
                  <c:v>38.9</c:v>
                </c:pt>
                <c:pt idx="4">
                  <c:v>38.5</c:v>
                </c:pt>
              </c:numCache>
            </c:numRef>
          </c:val>
          <c:extLst>
            <c:ext xmlns:c16="http://schemas.microsoft.com/office/drawing/2014/chart" uri="{C3380CC4-5D6E-409C-BE32-E72D297353CC}">
              <c16:uniqueId val="{00000000-F20E-4774-8188-AE0E1D8DAB9E}"/>
            </c:ext>
          </c:extLst>
        </c:ser>
        <c:axId val="31719739"/>
        <c:axId val="1704219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F20E-4774-8188-AE0E1D8DAB9E}"/>
            </c:ext>
          </c:extLst>
        </c:ser>
        <c:marker val="1"/>
        <c:axId val="31719739"/>
        <c:axId val="17042198"/>
      </c:lineChart>
      <c:catAx>
        <c:axId val="3171973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7042198"/>
        <c:crosses val="autoZero"/>
        <c:auto val="1"/>
        <c:lblOffset val="100"/>
        <c:noMultiLvlLbl val="1"/>
      </c:catAx>
      <c:valAx>
        <c:axId val="1704219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171973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49.5</c:v>
                </c:pt>
                <c:pt idx="1">
                  <c:v>49.7</c:v>
                </c:pt>
                <c:pt idx="2">
                  <c:v>47.9</c:v>
                </c:pt>
                <c:pt idx="3">
                  <c:v>47.5</c:v>
                </c:pt>
                <c:pt idx="4">
                  <c:v>45.1</c:v>
                </c:pt>
              </c:numCache>
            </c:numRef>
          </c:val>
          <c:extLst>
            <c:ext xmlns:c16="http://schemas.microsoft.com/office/drawing/2014/chart" uri="{C3380CC4-5D6E-409C-BE32-E72D297353CC}">
              <c16:uniqueId val="{00000000-43A2-43D2-BAA3-F9FF84464F5E}"/>
            </c:ext>
          </c:extLst>
        </c:ser>
        <c:axId val="19162058"/>
        <c:axId val="3824080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43A2-43D2-BAA3-F9FF84464F5E}"/>
            </c:ext>
          </c:extLst>
        </c:ser>
        <c:marker val="1"/>
        <c:axId val="19162058"/>
        <c:axId val="38240801"/>
      </c:lineChart>
      <c:catAx>
        <c:axId val="1916205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8240801"/>
        <c:crosses val="autoZero"/>
        <c:auto val="1"/>
        <c:lblOffset val="100"/>
        <c:noMultiLvlLbl val="1"/>
      </c:catAx>
      <c:valAx>
        <c:axId val="38240801"/>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916205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CBEAD4B-FE64-43C1-8A97-901DCCFE829F}" type="TxLink">
            <a:rPr altLang="en-US" lang="en-US" sz="900" u="none" b="0" i="0">
              <a:solidFill>
                <a:srgbClr val="000000"/>
              </a:solidFill>
              <a:latin typeface="ＭＳ ゴシック" panose="020B0609070205080204" pitchFamily="49" charset="-128"/>
              <a:ea typeface="ＭＳ ゴシック" panose="020B0609070205080204" pitchFamily="49" charset="-128"/>
            </a:rPr>
            <a:t>【74.7】</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9E5169F-39C9-4DF6-8EC2-5FCF00CF04C9}" type="TxLink">
            <a:rPr altLang="en-US" lang="en-US" sz="900" u="none" b="0" i="0">
              <a:solidFill>
                <a:srgbClr val="000000"/>
              </a:solidFill>
              <a:latin typeface="ＭＳ ゴシック" panose="020B0609070205080204" pitchFamily="49" charset="-128"/>
              <a:ea typeface="ＭＳ ゴシック" panose="020B0609070205080204" pitchFamily="49" charset="-128"/>
            </a:rPr>
            <a:t>【15,586】</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AC0524F-9D53-43FD-ADFD-D2E3DD7E3810}" type="TxLink">
            <a:rPr altLang="en-US" lang="en-US" sz="900" u="none" b="0" i="0">
              <a:solidFill>
                <a:srgbClr val="000000"/>
              </a:solidFill>
              <a:latin typeface="ＭＳ ゴシック" panose="020B0609070205080204" pitchFamily="49" charset="-128"/>
              <a:ea typeface="ＭＳ ゴシック" panose="020B0609070205080204" pitchFamily="49" charset="-128"/>
            </a:rPr>
            <a:t>【53,621】</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47C81BC-7936-47AE-A1D2-D263F9C45F1D}" type="TxLink">
            <a:rPr altLang="en-US" lang="en-US" sz="900" u="none" b="0" i="0">
              <a:solidFill>
                <a:srgbClr val="000000"/>
              </a:solidFill>
              <a:latin typeface="ＭＳ ゴシック" panose="020B0609070205080204" pitchFamily="49" charset="-128"/>
              <a:ea typeface="ＭＳ ゴシック" panose="020B0609070205080204" pitchFamily="49" charset="-128"/>
            </a:rPr>
            <a:t>【59.6】</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48E708CC-D876-46E5-B26D-BDAF819FDCC9}" type="TxLink">
            <a:rPr altLang="en-US" lang="en-US" sz="900" u="none" b="0" i="0">
              <a:solidFill>
                <a:srgbClr val="000000"/>
              </a:solidFill>
              <a:latin typeface="ＭＳ ゴシック" panose="020B0609070205080204" pitchFamily="49" charset="-128"/>
              <a:ea typeface="ＭＳ ゴシック" panose="020B0609070205080204" pitchFamily="49" charset="-128"/>
            </a:rPr>
            <a:t>【89.5】</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34D4276-BEC6-45DF-ABC7-5603C620652D}" type="TxLink">
            <a:rPr altLang="en-US" lang="en-US" sz="900" u="none" b="0" i="0">
              <a:solidFill>
                <a:srgbClr val="000000"/>
              </a:solidFill>
              <a:latin typeface="ＭＳ ゴシック" panose="020B0609070205080204" pitchFamily="49" charset="-128"/>
              <a:ea typeface="ＭＳ ゴシック" panose="020B0609070205080204" pitchFamily="49" charset="-128"/>
            </a:rPr>
            <a:t>【98.2】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4654324-330E-4F17-831E-C158A1EB325A}" type="TxLink">
            <a:rPr altLang="en-US" lang="en-US" sz="900" u="none" b="0" i="0">
              <a:solidFill>
                <a:srgbClr val="000000"/>
              </a:solidFill>
              <a:latin typeface="ＭＳ ゴシック" panose="020B0609070205080204" pitchFamily="49" charset="-128"/>
              <a:ea typeface="ＭＳ ゴシック" panose="020B0609070205080204" pitchFamily="49" charset="-128"/>
            </a:rPr>
            <a:t>【53.5】</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79DDE61-BF0A-4339-9BD5-ACEF235132F1}" type="TxLink">
            <a:rPr altLang="en-US" lang="en-US" sz="900" u="none" b="0" i="0">
              <a:solidFill>
                <a:srgbClr val="000000"/>
              </a:solidFill>
              <a:latin typeface="ＭＳ ゴシック" panose="020B0609070205080204" pitchFamily="49" charset="-128"/>
              <a:ea typeface="ＭＳ ゴシック" panose="020B0609070205080204" pitchFamily="49" charset="-128"/>
            </a:rPr>
            <a:t>【70.0】</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8C5E889-1EBE-4CA1-B3C9-BFC71B497BBB}" type="TxLink">
            <a:rPr altLang="en-US" lang="en-US" sz="900" u="none" b="0" i="0">
              <a:solidFill>
                <a:srgbClr val="000000"/>
              </a:solidFill>
              <a:latin typeface="ＭＳ ゴシック" panose="020B0609070205080204" pitchFamily="49" charset="-128"/>
              <a:ea typeface="ＭＳ ゴシック" panose="020B0609070205080204" pitchFamily="49" charset="-128"/>
            </a:rPr>
            <a:t>【48,132,898】</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8352073-F65A-48CA-A46E-DF9DFD5452D3}" type="TxLink">
            <a:rPr altLang="en-US" lang="en-US" sz="900" u="none" b="0" i="0">
              <a:solidFill>
                <a:srgbClr val="000000"/>
              </a:solidFill>
              <a:latin typeface="ＭＳ ゴシック" panose="020B0609070205080204" pitchFamily="49" charset="-128"/>
              <a:ea typeface="ＭＳ ゴシック" panose="020B0609070205080204" pitchFamily="49" charset="-128"/>
            </a:rPr>
            <a:t>【25.0】</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7E3DA4C-64A8-4C47-8F38-929D157CC54C}" type="TxLink">
            <a:rPr altLang="en-US" lang="en-US" sz="900" u="none" b="0" i="0">
              <a:solidFill>
                <a:srgbClr val="000000"/>
              </a:solidFill>
              <a:latin typeface="ＭＳ ゴシック" panose="020B0609070205080204" pitchFamily="49" charset="-128"/>
              <a:ea typeface="ＭＳ ゴシック" panose="020B0609070205080204" pitchFamily="49" charset="-128"/>
            </a:rPr>
            <a:t>【54.6】</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topLeftCell="EJ56">
      <selection pane="topLeft"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埼玉県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181 238: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181 238:388" ht="18.75" customHeight="1">
      <c r="A12" s="2"/>
      <c r="B12" s="84">
        <f>データ!U6</f>
        <v>7390054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68824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88"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17 8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6 88: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93.30</v>
      </c>
      <c r="Q33" s="130"/>
      <c r="R33" s="130"/>
      <c r="S33" s="130"/>
      <c r="T33" s="130"/>
      <c r="U33" s="130"/>
      <c r="V33" s="130"/>
      <c r="W33" s="130"/>
      <c r="X33" s="130"/>
      <c r="Y33" s="130"/>
      <c r="Z33" s="130"/>
      <c r="AA33" s="130"/>
      <c r="AB33" s="130"/>
      <c r="AC33" s="130"/>
      <c r="AD33" s="131"/>
      <c r="AE33" s="129">
        <f>データ!AI7</f>
        <v>92</v>
      </c>
      <c r="AF33" s="130"/>
      <c r="AG33" s="130"/>
      <c r="AH33" s="130"/>
      <c r="AI33" s="130"/>
      <c r="AJ33" s="130"/>
      <c r="AK33" s="130"/>
      <c r="AL33" s="130"/>
      <c r="AM33" s="130"/>
      <c r="AN33" s="130"/>
      <c r="AO33" s="130"/>
      <c r="AP33" s="130"/>
      <c r="AQ33" s="130"/>
      <c r="AR33" s="130"/>
      <c r="AS33" s="131"/>
      <c r="AT33" s="129">
        <f>データ!AJ7</f>
        <v>95.10</v>
      </c>
      <c r="AU33" s="130"/>
      <c r="AV33" s="130"/>
      <c r="AW33" s="130"/>
      <c r="AX33" s="130"/>
      <c r="AY33" s="130"/>
      <c r="AZ33" s="130"/>
      <c r="BA33" s="130"/>
      <c r="BB33" s="130"/>
      <c r="BC33" s="130"/>
      <c r="BD33" s="130"/>
      <c r="BE33" s="130"/>
      <c r="BF33" s="130"/>
      <c r="BG33" s="130"/>
      <c r="BH33" s="131"/>
      <c r="BI33" s="129">
        <f>データ!AK7</f>
        <v>98.10</v>
      </c>
      <c r="BJ33" s="130"/>
      <c r="BK33" s="130"/>
      <c r="BL33" s="130"/>
      <c r="BM33" s="130"/>
      <c r="BN33" s="130"/>
      <c r="BO33" s="130"/>
      <c r="BP33" s="130"/>
      <c r="BQ33" s="130"/>
      <c r="BR33" s="130"/>
      <c r="BS33" s="130"/>
      <c r="BT33" s="130"/>
      <c r="BU33" s="130"/>
      <c r="BV33" s="130"/>
      <c r="BW33" s="131"/>
      <c r="BX33" s="129">
        <f>データ!AL7</f>
        <v>100.30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80.599999999999994</v>
      </c>
      <c r="DE33" s="130"/>
      <c r="DF33" s="130"/>
      <c r="DG33" s="130"/>
      <c r="DH33" s="130"/>
      <c r="DI33" s="130"/>
      <c r="DJ33" s="130"/>
      <c r="DK33" s="130"/>
      <c r="DL33" s="130"/>
      <c r="DM33" s="130"/>
      <c r="DN33" s="130"/>
      <c r="DO33" s="130"/>
      <c r="DP33" s="130"/>
      <c r="DQ33" s="130"/>
      <c r="DR33" s="131"/>
      <c r="DS33" s="129">
        <f>データ!AT7</f>
        <v>80.400000000000006</v>
      </c>
      <c r="DT33" s="130"/>
      <c r="DU33" s="130"/>
      <c r="DV33" s="130"/>
      <c r="DW33" s="130"/>
      <c r="DX33" s="130"/>
      <c r="DY33" s="130"/>
      <c r="DZ33" s="130"/>
      <c r="EA33" s="130"/>
      <c r="EB33" s="130"/>
      <c r="EC33" s="130"/>
      <c r="ED33" s="130"/>
      <c r="EE33" s="130"/>
      <c r="EF33" s="130"/>
      <c r="EG33" s="131"/>
      <c r="EH33" s="129">
        <f>データ!AU7</f>
        <v>83.10</v>
      </c>
      <c r="EI33" s="130"/>
      <c r="EJ33" s="130"/>
      <c r="EK33" s="130"/>
      <c r="EL33" s="130"/>
      <c r="EM33" s="130"/>
      <c r="EN33" s="130"/>
      <c r="EO33" s="130"/>
      <c r="EP33" s="130"/>
      <c r="EQ33" s="130"/>
      <c r="ER33" s="130"/>
      <c r="ES33" s="130"/>
      <c r="ET33" s="130"/>
      <c r="EU33" s="130"/>
      <c r="EV33" s="131"/>
      <c r="EW33" s="129">
        <f>データ!AV7</f>
        <v>84.90</v>
      </c>
      <c r="EX33" s="130"/>
      <c r="EY33" s="130"/>
      <c r="EZ33" s="130"/>
      <c r="FA33" s="130"/>
      <c r="FB33" s="130"/>
      <c r="FC33" s="130"/>
      <c r="FD33" s="130"/>
      <c r="FE33" s="130"/>
      <c r="FF33" s="130"/>
      <c r="FG33" s="130"/>
      <c r="FH33" s="130"/>
      <c r="FI33" s="130"/>
      <c r="FJ33" s="130"/>
      <c r="FK33" s="131"/>
      <c r="FL33" s="129">
        <f>データ!AW7</f>
        <v>88.90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29.20</v>
      </c>
      <c r="GS33" s="130"/>
      <c r="GT33" s="130"/>
      <c r="GU33" s="130"/>
      <c r="GV33" s="130"/>
      <c r="GW33" s="130"/>
      <c r="GX33" s="130"/>
      <c r="GY33" s="130"/>
      <c r="GZ33" s="130"/>
      <c r="HA33" s="130"/>
      <c r="HB33" s="130"/>
      <c r="HC33" s="130"/>
      <c r="HD33" s="130"/>
      <c r="HE33" s="130"/>
      <c r="HF33" s="131"/>
      <c r="HG33" s="129">
        <f>データ!BE7</f>
        <v>34.700000000000003</v>
      </c>
      <c r="HH33" s="130"/>
      <c r="HI33" s="130"/>
      <c r="HJ33" s="130"/>
      <c r="HK33" s="130"/>
      <c r="HL33" s="130"/>
      <c r="HM33" s="130"/>
      <c r="HN33" s="130"/>
      <c r="HO33" s="130"/>
      <c r="HP33" s="130"/>
      <c r="HQ33" s="130"/>
      <c r="HR33" s="130"/>
      <c r="HS33" s="130"/>
      <c r="HT33" s="130"/>
      <c r="HU33" s="131"/>
      <c r="HV33" s="129">
        <f>データ!BF7</f>
        <v>39.40</v>
      </c>
      <c r="HW33" s="130"/>
      <c r="HX33" s="130"/>
      <c r="HY33" s="130"/>
      <c r="HZ33" s="130"/>
      <c r="IA33" s="130"/>
      <c r="IB33" s="130"/>
      <c r="IC33" s="130"/>
      <c r="ID33" s="130"/>
      <c r="IE33" s="130"/>
      <c r="IF33" s="130"/>
      <c r="IG33" s="130"/>
      <c r="IH33" s="130"/>
      <c r="II33" s="130"/>
      <c r="IJ33" s="131"/>
      <c r="IK33" s="129">
        <f>データ!BG7</f>
        <v>40.90</v>
      </c>
      <c r="IL33" s="130"/>
      <c r="IM33" s="130"/>
      <c r="IN33" s="130"/>
      <c r="IO33" s="130"/>
      <c r="IP33" s="130"/>
      <c r="IQ33" s="130"/>
      <c r="IR33" s="130"/>
      <c r="IS33" s="130"/>
      <c r="IT33" s="130"/>
      <c r="IU33" s="130"/>
      <c r="IV33" s="130"/>
      <c r="IW33" s="130"/>
      <c r="IX33" s="130"/>
      <c r="IY33" s="131"/>
      <c r="IZ33" s="129">
        <f>データ!BH7</f>
        <v>37.200000000000003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71.20</v>
      </c>
      <c r="KG33" s="130"/>
      <c r="KH33" s="130"/>
      <c r="KI33" s="130"/>
      <c r="KJ33" s="130"/>
      <c r="KK33" s="130"/>
      <c r="KL33" s="130"/>
      <c r="KM33" s="130"/>
      <c r="KN33" s="130"/>
      <c r="KO33" s="130"/>
      <c r="KP33" s="130"/>
      <c r="KQ33" s="130"/>
      <c r="KR33" s="130"/>
      <c r="KS33" s="130"/>
      <c r="KT33" s="131"/>
      <c r="KU33" s="129">
        <f>データ!BP7</f>
        <v>70.599999999999994</v>
      </c>
      <c r="KV33" s="130"/>
      <c r="KW33" s="130"/>
      <c r="KX33" s="130"/>
      <c r="KY33" s="130"/>
      <c r="KZ33" s="130"/>
      <c r="LA33" s="130"/>
      <c r="LB33" s="130"/>
      <c r="LC33" s="130"/>
      <c r="LD33" s="130"/>
      <c r="LE33" s="130"/>
      <c r="LF33" s="130"/>
      <c r="LG33" s="130"/>
      <c r="LH33" s="130"/>
      <c r="LI33" s="131"/>
      <c r="LJ33" s="129">
        <f>データ!BQ7</f>
        <v>73.599999999999994</v>
      </c>
      <c r="LK33" s="130"/>
      <c r="LL33" s="130"/>
      <c r="LM33" s="130"/>
      <c r="LN33" s="130"/>
      <c r="LO33" s="130"/>
      <c r="LP33" s="130"/>
      <c r="LQ33" s="130"/>
      <c r="LR33" s="130"/>
      <c r="LS33" s="130"/>
      <c r="LT33" s="130"/>
      <c r="LU33" s="130"/>
      <c r="LV33" s="130"/>
      <c r="LW33" s="130"/>
      <c r="LX33" s="131"/>
      <c r="LY33" s="129">
        <f>データ!BR7</f>
        <v>73</v>
      </c>
      <c r="LZ33" s="130"/>
      <c r="MA33" s="130"/>
      <c r="MB33" s="130"/>
      <c r="MC33" s="130"/>
      <c r="MD33" s="130"/>
      <c r="ME33" s="130"/>
      <c r="MF33" s="130"/>
      <c r="MG33" s="130"/>
      <c r="MH33" s="130"/>
      <c r="MI33" s="130"/>
      <c r="MJ33" s="130"/>
      <c r="MK33" s="130"/>
      <c r="ML33" s="130"/>
      <c r="MM33" s="131"/>
      <c r="MN33" s="129">
        <f>データ!BS7</f>
        <v>76.599999999999994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100.30</v>
      </c>
      <c r="Q34" s="130"/>
      <c r="R34" s="130"/>
      <c r="S34" s="130"/>
      <c r="T34" s="130"/>
      <c r="U34" s="130"/>
      <c r="V34" s="130"/>
      <c r="W34" s="130"/>
      <c r="X34" s="130"/>
      <c r="Y34" s="130"/>
      <c r="Z34" s="130"/>
      <c r="AA34" s="130"/>
      <c r="AB34" s="130"/>
      <c r="AC34" s="130"/>
      <c r="AD34" s="131"/>
      <c r="AE34" s="129">
        <f>データ!AN7</f>
        <v>99.80</v>
      </c>
      <c r="AF34" s="130"/>
      <c r="AG34" s="130"/>
      <c r="AH34" s="130"/>
      <c r="AI34" s="130"/>
      <c r="AJ34" s="130"/>
      <c r="AK34" s="130"/>
      <c r="AL34" s="130"/>
      <c r="AM34" s="130"/>
      <c r="AN34" s="130"/>
      <c r="AO34" s="130"/>
      <c r="AP34" s="130"/>
      <c r="AQ34" s="130"/>
      <c r="AR34" s="130"/>
      <c r="AS34" s="131"/>
      <c r="AT34" s="129">
        <f>データ!AO7</f>
        <v>100.10</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99.20</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94.40</v>
      </c>
      <c r="DE34" s="130"/>
      <c r="DF34" s="130"/>
      <c r="DG34" s="130"/>
      <c r="DH34" s="130"/>
      <c r="DI34" s="130"/>
      <c r="DJ34" s="130"/>
      <c r="DK34" s="130"/>
      <c r="DL34" s="130"/>
      <c r="DM34" s="130"/>
      <c r="DN34" s="130"/>
      <c r="DO34" s="130"/>
      <c r="DP34" s="130"/>
      <c r="DQ34" s="130"/>
      <c r="DR34" s="131"/>
      <c r="DS34" s="129">
        <f>データ!AY7</f>
        <v>93.60</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94.10</v>
      </c>
      <c r="EX34" s="130"/>
      <c r="EY34" s="130"/>
      <c r="EZ34" s="130"/>
      <c r="FA34" s="130"/>
      <c r="FB34" s="130"/>
      <c r="FC34" s="130"/>
      <c r="FD34" s="130"/>
      <c r="FE34" s="130"/>
      <c r="FF34" s="130"/>
      <c r="FG34" s="130"/>
      <c r="FH34" s="130"/>
      <c r="FI34" s="130"/>
      <c r="FJ34" s="130"/>
      <c r="FK34" s="131"/>
      <c r="FL34" s="129">
        <f>データ!BB7</f>
        <v>93.70</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33.90</v>
      </c>
      <c r="HH34" s="130"/>
      <c r="HI34" s="130"/>
      <c r="HJ34" s="130"/>
      <c r="HK34" s="130"/>
      <c r="HL34" s="130"/>
      <c r="HM34" s="130"/>
      <c r="HN34" s="130"/>
      <c r="HO34" s="130"/>
      <c r="HP34" s="130"/>
      <c r="HQ34" s="130"/>
      <c r="HR34" s="130"/>
      <c r="HS34" s="130"/>
      <c r="HT34" s="130"/>
      <c r="HU34" s="131"/>
      <c r="HV34" s="129">
        <f>データ!BK7</f>
        <v>34.90</v>
      </c>
      <c r="HW34" s="130"/>
      <c r="HX34" s="130"/>
      <c r="HY34" s="130"/>
      <c r="HZ34" s="130"/>
      <c r="IA34" s="130"/>
      <c r="IB34" s="130"/>
      <c r="IC34" s="130"/>
      <c r="ID34" s="130"/>
      <c r="IE34" s="130"/>
      <c r="IF34" s="130"/>
      <c r="IG34" s="130"/>
      <c r="IH34" s="130"/>
      <c r="II34" s="130"/>
      <c r="IJ34" s="131"/>
      <c r="IK34" s="129">
        <f>データ!BL7</f>
        <v>32.60</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80.70</v>
      </c>
      <c r="KG34" s="130"/>
      <c r="KH34" s="130"/>
      <c r="KI34" s="130"/>
      <c r="KJ34" s="130"/>
      <c r="KK34" s="130"/>
      <c r="KL34" s="130"/>
      <c r="KM34" s="130"/>
      <c r="KN34" s="130"/>
      <c r="KO34" s="130"/>
      <c r="KP34" s="130"/>
      <c r="KQ34" s="130"/>
      <c r="KR34" s="130"/>
      <c r="KS34" s="130"/>
      <c r="KT34" s="131"/>
      <c r="KU34" s="129">
        <f>データ!BU7</f>
        <v>79.50</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80.20</v>
      </c>
      <c r="LZ34" s="130"/>
      <c r="MA34" s="130"/>
      <c r="MB34" s="130"/>
      <c r="MC34" s="130"/>
      <c r="MD34" s="130"/>
      <c r="ME34" s="130"/>
      <c r="MF34" s="130"/>
      <c r="MG34" s="130"/>
      <c r="MH34" s="130"/>
      <c r="MI34" s="130"/>
      <c r="MJ34" s="130"/>
      <c r="MK34" s="130"/>
      <c r="ML34" s="130"/>
      <c r="MM34" s="131"/>
      <c r="MN34" s="129">
        <f>データ!BX7</f>
        <v>79.80</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8 88: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8 88: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66</v>
      </c>
    </row>
    <row r="40" spans="1:17 8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6 88: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88" ht="13.5" customHeight="1">
      <c r="A55" s="2"/>
      <c r="B55" s="25"/>
      <c r="C55" s="5"/>
      <c r="D55" s="5"/>
      <c r="E55" s="5"/>
      <c r="F55" s="5"/>
      <c r="G55" s="128" t="s">
        <v>56</v>
      </c>
      <c r="H55" s="128"/>
      <c r="I55" s="128"/>
      <c r="J55" s="128"/>
      <c r="K55" s="128"/>
      <c r="L55" s="128"/>
      <c r="M55" s="128"/>
      <c r="N55" s="128"/>
      <c r="O55" s="128"/>
      <c r="P55" s="144">
        <f>データ!BZ7</f>
        <v>63519</v>
      </c>
      <c r="Q55" s="145"/>
      <c r="R55" s="145"/>
      <c r="S55" s="145"/>
      <c r="T55" s="145"/>
      <c r="U55" s="145"/>
      <c r="V55" s="145"/>
      <c r="W55" s="145"/>
      <c r="X55" s="145"/>
      <c r="Y55" s="145"/>
      <c r="Z55" s="145"/>
      <c r="AA55" s="145"/>
      <c r="AB55" s="145"/>
      <c r="AC55" s="145"/>
      <c r="AD55" s="146"/>
      <c r="AE55" s="144">
        <f>データ!CA7</f>
        <v>63392</v>
      </c>
      <c r="AF55" s="145"/>
      <c r="AG55" s="145"/>
      <c r="AH55" s="145"/>
      <c r="AI55" s="145"/>
      <c r="AJ55" s="145"/>
      <c r="AK55" s="145"/>
      <c r="AL55" s="145"/>
      <c r="AM55" s="145"/>
      <c r="AN55" s="145"/>
      <c r="AO55" s="145"/>
      <c r="AP55" s="145"/>
      <c r="AQ55" s="145"/>
      <c r="AR55" s="145"/>
      <c r="AS55" s="146"/>
      <c r="AT55" s="144">
        <f>データ!CB7</f>
        <v>63920</v>
      </c>
      <c r="AU55" s="145"/>
      <c r="AV55" s="145"/>
      <c r="AW55" s="145"/>
      <c r="AX55" s="145"/>
      <c r="AY55" s="145"/>
      <c r="AZ55" s="145"/>
      <c r="BA55" s="145"/>
      <c r="BB55" s="145"/>
      <c r="BC55" s="145"/>
      <c r="BD55" s="145"/>
      <c r="BE55" s="145"/>
      <c r="BF55" s="145"/>
      <c r="BG55" s="145"/>
      <c r="BH55" s="146"/>
      <c r="BI55" s="144">
        <f>データ!CC7</f>
        <v>66358</v>
      </c>
      <c r="BJ55" s="145"/>
      <c r="BK55" s="145"/>
      <c r="BL55" s="145"/>
      <c r="BM55" s="145"/>
      <c r="BN55" s="145"/>
      <c r="BO55" s="145"/>
      <c r="BP55" s="145"/>
      <c r="BQ55" s="145"/>
      <c r="BR55" s="145"/>
      <c r="BS55" s="145"/>
      <c r="BT55" s="145"/>
      <c r="BU55" s="145"/>
      <c r="BV55" s="145"/>
      <c r="BW55" s="146"/>
      <c r="BX55" s="144">
        <f>データ!CD7</f>
        <v>68391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30619</v>
      </c>
      <c r="DE55" s="145"/>
      <c r="DF55" s="145"/>
      <c r="DG55" s="145"/>
      <c r="DH55" s="145"/>
      <c r="DI55" s="145"/>
      <c r="DJ55" s="145"/>
      <c r="DK55" s="145"/>
      <c r="DL55" s="145"/>
      <c r="DM55" s="145"/>
      <c r="DN55" s="145"/>
      <c r="DO55" s="145"/>
      <c r="DP55" s="145"/>
      <c r="DQ55" s="145"/>
      <c r="DR55" s="146"/>
      <c r="DS55" s="144">
        <f>データ!CL7</f>
        <v>35572</v>
      </c>
      <c r="DT55" s="145"/>
      <c r="DU55" s="145"/>
      <c r="DV55" s="145"/>
      <c r="DW55" s="145"/>
      <c r="DX55" s="145"/>
      <c r="DY55" s="145"/>
      <c r="DZ55" s="145"/>
      <c r="EA55" s="145"/>
      <c r="EB55" s="145"/>
      <c r="EC55" s="145"/>
      <c r="ED55" s="145"/>
      <c r="EE55" s="145"/>
      <c r="EF55" s="145"/>
      <c r="EG55" s="146"/>
      <c r="EH55" s="144">
        <f>データ!CM7</f>
        <v>35983</v>
      </c>
      <c r="EI55" s="145"/>
      <c r="EJ55" s="145"/>
      <c r="EK55" s="145"/>
      <c r="EL55" s="145"/>
      <c r="EM55" s="145"/>
      <c r="EN55" s="145"/>
      <c r="EO55" s="145"/>
      <c r="EP55" s="145"/>
      <c r="EQ55" s="145"/>
      <c r="ER55" s="145"/>
      <c r="ES55" s="145"/>
      <c r="ET55" s="145"/>
      <c r="EU55" s="145"/>
      <c r="EV55" s="146"/>
      <c r="EW55" s="144">
        <f>データ!CN7</f>
        <v>36037</v>
      </c>
      <c r="EX55" s="145"/>
      <c r="EY55" s="145"/>
      <c r="EZ55" s="145"/>
      <c r="FA55" s="145"/>
      <c r="FB55" s="145"/>
      <c r="FC55" s="145"/>
      <c r="FD55" s="145"/>
      <c r="FE55" s="145"/>
      <c r="FF55" s="145"/>
      <c r="FG55" s="145"/>
      <c r="FH55" s="145"/>
      <c r="FI55" s="145"/>
      <c r="FJ55" s="145"/>
      <c r="FK55" s="146"/>
      <c r="FL55" s="144">
        <f>データ!CO7</f>
        <v>36431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49.50</v>
      </c>
      <c r="GS55" s="130"/>
      <c r="GT55" s="130"/>
      <c r="GU55" s="130"/>
      <c r="GV55" s="130"/>
      <c r="GW55" s="130"/>
      <c r="GX55" s="130"/>
      <c r="GY55" s="130"/>
      <c r="GZ55" s="130"/>
      <c r="HA55" s="130"/>
      <c r="HB55" s="130"/>
      <c r="HC55" s="130"/>
      <c r="HD55" s="130"/>
      <c r="HE55" s="130"/>
      <c r="HF55" s="131"/>
      <c r="HG55" s="129">
        <f>データ!CW7</f>
        <v>49.70</v>
      </c>
      <c r="HH55" s="130"/>
      <c r="HI55" s="130"/>
      <c r="HJ55" s="130"/>
      <c r="HK55" s="130"/>
      <c r="HL55" s="130"/>
      <c r="HM55" s="130"/>
      <c r="HN55" s="130"/>
      <c r="HO55" s="130"/>
      <c r="HP55" s="130"/>
      <c r="HQ55" s="130"/>
      <c r="HR55" s="130"/>
      <c r="HS55" s="130"/>
      <c r="HT55" s="130"/>
      <c r="HU55" s="131"/>
      <c r="HV55" s="129">
        <f>データ!CX7</f>
        <v>47.90</v>
      </c>
      <c r="HW55" s="130"/>
      <c r="HX55" s="130"/>
      <c r="HY55" s="130"/>
      <c r="HZ55" s="130"/>
      <c r="IA55" s="130"/>
      <c r="IB55" s="130"/>
      <c r="IC55" s="130"/>
      <c r="ID55" s="130"/>
      <c r="IE55" s="130"/>
      <c r="IF55" s="130"/>
      <c r="IG55" s="130"/>
      <c r="IH55" s="130"/>
      <c r="II55" s="130"/>
      <c r="IJ55" s="131"/>
      <c r="IK55" s="129">
        <f>データ!CY7</f>
        <v>47.50</v>
      </c>
      <c r="IL55" s="130"/>
      <c r="IM55" s="130"/>
      <c r="IN55" s="130"/>
      <c r="IO55" s="130"/>
      <c r="IP55" s="130"/>
      <c r="IQ55" s="130"/>
      <c r="IR55" s="130"/>
      <c r="IS55" s="130"/>
      <c r="IT55" s="130"/>
      <c r="IU55" s="130"/>
      <c r="IV55" s="130"/>
      <c r="IW55" s="130"/>
      <c r="IX55" s="130"/>
      <c r="IY55" s="131"/>
      <c r="IZ55" s="129">
        <f>データ!CZ7</f>
        <v>45.10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36.60</v>
      </c>
      <c r="KG55" s="130"/>
      <c r="KH55" s="130"/>
      <c r="KI55" s="130"/>
      <c r="KJ55" s="130"/>
      <c r="KK55" s="130"/>
      <c r="KL55" s="130"/>
      <c r="KM55" s="130"/>
      <c r="KN55" s="130"/>
      <c r="KO55" s="130"/>
      <c r="KP55" s="130"/>
      <c r="KQ55" s="130"/>
      <c r="KR55" s="130"/>
      <c r="KS55" s="130"/>
      <c r="KT55" s="131"/>
      <c r="KU55" s="129">
        <f>データ!DH7</f>
        <v>39</v>
      </c>
      <c r="KV55" s="130"/>
      <c r="KW55" s="130"/>
      <c r="KX55" s="130"/>
      <c r="KY55" s="130"/>
      <c r="KZ55" s="130"/>
      <c r="LA55" s="130"/>
      <c r="LB55" s="130"/>
      <c r="LC55" s="130"/>
      <c r="LD55" s="130"/>
      <c r="LE55" s="130"/>
      <c r="LF55" s="130"/>
      <c r="LG55" s="130"/>
      <c r="LH55" s="130"/>
      <c r="LI55" s="131"/>
      <c r="LJ55" s="129">
        <f>データ!DI7</f>
        <v>38.50</v>
      </c>
      <c r="LK55" s="130"/>
      <c r="LL55" s="130"/>
      <c r="LM55" s="130"/>
      <c r="LN55" s="130"/>
      <c r="LO55" s="130"/>
      <c r="LP55" s="130"/>
      <c r="LQ55" s="130"/>
      <c r="LR55" s="130"/>
      <c r="LS55" s="130"/>
      <c r="LT55" s="130"/>
      <c r="LU55" s="130"/>
      <c r="LV55" s="130"/>
      <c r="LW55" s="130"/>
      <c r="LX55" s="131"/>
      <c r="LY55" s="129">
        <f>データ!DJ7</f>
        <v>38.90</v>
      </c>
      <c r="LZ55" s="130"/>
      <c r="MA55" s="130"/>
      <c r="MB55" s="130"/>
      <c r="MC55" s="130"/>
      <c r="MD55" s="130"/>
      <c r="ME55" s="130"/>
      <c r="MF55" s="130"/>
      <c r="MG55" s="130"/>
      <c r="MH55" s="130"/>
      <c r="MI55" s="130"/>
      <c r="MJ55" s="130"/>
      <c r="MK55" s="130"/>
      <c r="ML55" s="130"/>
      <c r="MM55" s="131"/>
      <c r="MN55" s="129">
        <f>データ!DK7</f>
        <v>38.50</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88" ht="13.5" customHeight="1">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48.50</v>
      </c>
      <c r="GS56" s="130"/>
      <c r="GT56" s="130"/>
      <c r="GU56" s="130"/>
      <c r="GV56" s="130"/>
      <c r="GW56" s="130"/>
      <c r="GX56" s="130"/>
      <c r="GY56" s="130"/>
      <c r="GZ56" s="130"/>
      <c r="HA56" s="130"/>
      <c r="HB56" s="130"/>
      <c r="HC56" s="130"/>
      <c r="HD56" s="130"/>
      <c r="HE56" s="130"/>
      <c r="HF56" s="131"/>
      <c r="HG56" s="129">
        <f>データ!DB7</f>
        <v>49.20</v>
      </c>
      <c r="HH56" s="130"/>
      <c r="HI56" s="130"/>
      <c r="HJ56" s="130"/>
      <c r="HK56" s="130"/>
      <c r="HL56" s="130"/>
      <c r="HM56" s="130"/>
      <c r="HN56" s="130"/>
      <c r="HO56" s="130"/>
      <c r="HP56" s="130"/>
      <c r="HQ56" s="130"/>
      <c r="HR56" s="130"/>
      <c r="HS56" s="130"/>
      <c r="HT56" s="130"/>
      <c r="HU56" s="131"/>
      <c r="HV56" s="129">
        <f>データ!DC7</f>
        <v>48.70</v>
      </c>
      <c r="HW56" s="130"/>
      <c r="HX56" s="130"/>
      <c r="HY56" s="130"/>
      <c r="HZ56" s="130"/>
      <c r="IA56" s="130"/>
      <c r="IB56" s="130"/>
      <c r="IC56" s="130"/>
      <c r="ID56" s="130"/>
      <c r="IE56" s="130"/>
      <c r="IF56" s="130"/>
      <c r="IG56" s="130"/>
      <c r="IH56" s="130"/>
      <c r="II56" s="130"/>
      <c r="IJ56" s="131"/>
      <c r="IK56" s="129">
        <f>データ!DD7</f>
        <v>48.30</v>
      </c>
      <c r="IL56" s="130"/>
      <c r="IM56" s="130"/>
      <c r="IN56" s="130"/>
      <c r="IO56" s="130"/>
      <c r="IP56" s="130"/>
      <c r="IQ56" s="130"/>
      <c r="IR56" s="130"/>
      <c r="IS56" s="130"/>
      <c r="IT56" s="130"/>
      <c r="IU56" s="130"/>
      <c r="IV56" s="130"/>
      <c r="IW56" s="130"/>
      <c r="IX56" s="130"/>
      <c r="IY56" s="131"/>
      <c r="IZ56" s="129">
        <f>データ!DE7</f>
        <v>47.70</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27.50</v>
      </c>
      <c r="KG56" s="130"/>
      <c r="KH56" s="130"/>
      <c r="KI56" s="130"/>
      <c r="KJ56" s="130"/>
      <c r="KK56" s="130"/>
      <c r="KL56" s="130"/>
      <c r="KM56" s="130"/>
      <c r="KN56" s="130"/>
      <c r="KO56" s="130"/>
      <c r="KP56" s="130"/>
      <c r="KQ56" s="130"/>
      <c r="KR56" s="130"/>
      <c r="KS56" s="130"/>
      <c r="KT56" s="131"/>
      <c r="KU56" s="129">
        <f>データ!DM7</f>
        <v>27.40</v>
      </c>
      <c r="KV56" s="130"/>
      <c r="KW56" s="130"/>
      <c r="KX56" s="130"/>
      <c r="KY56" s="130"/>
      <c r="KZ56" s="130"/>
      <c r="LA56" s="130"/>
      <c r="LB56" s="130"/>
      <c r="LC56" s="130"/>
      <c r="LD56" s="130"/>
      <c r="LE56" s="130"/>
      <c r="LF56" s="130"/>
      <c r="LG56" s="130"/>
      <c r="LH56" s="130"/>
      <c r="LI56" s="131"/>
      <c r="LJ56" s="129">
        <f>データ!DN7</f>
        <v>27.80</v>
      </c>
      <c r="LK56" s="130"/>
      <c r="LL56" s="130"/>
      <c r="LM56" s="130"/>
      <c r="LN56" s="130"/>
      <c r="LO56" s="130"/>
      <c r="LP56" s="130"/>
      <c r="LQ56" s="130"/>
      <c r="LR56" s="130"/>
      <c r="LS56" s="130"/>
      <c r="LT56" s="130"/>
      <c r="LU56" s="130"/>
      <c r="LV56" s="130"/>
      <c r="LW56" s="130"/>
      <c r="LX56" s="131"/>
      <c r="LY56" s="129">
        <f>データ!DO7</f>
        <v>28.10</v>
      </c>
      <c r="LZ56" s="130"/>
      <c r="MA56" s="130"/>
      <c r="MB56" s="130"/>
      <c r="MC56" s="130"/>
      <c r="MD56" s="130"/>
      <c r="ME56" s="130"/>
      <c r="MF56" s="130"/>
      <c r="MG56" s="130"/>
      <c r="MH56" s="130"/>
      <c r="MI56" s="130"/>
      <c r="MJ56" s="130"/>
      <c r="MK56" s="130"/>
      <c r="ML56" s="130"/>
      <c r="MM56" s="131"/>
      <c r="MN56" s="129">
        <f>データ!DP7</f>
        <v>29.20</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88"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88"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88"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88"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24</v>
      </c>
      <c r="V79" s="157"/>
      <c r="W79" s="157"/>
      <c r="X79" s="157"/>
      <c r="Y79" s="157"/>
      <c r="Z79" s="157"/>
      <c r="AA79" s="157"/>
      <c r="AB79" s="157"/>
      <c r="AC79" s="157"/>
      <c r="AD79" s="157"/>
      <c r="AE79" s="157"/>
      <c r="AF79" s="157"/>
      <c r="AG79" s="157"/>
      <c r="AH79" s="157"/>
      <c r="AI79" s="157"/>
      <c r="AJ79" s="157"/>
      <c r="AK79" s="157"/>
      <c r="AL79" s="157"/>
      <c r="AM79" s="157"/>
      <c r="AN79" s="157">
        <f>データ!DS7</f>
        <v>29.80</v>
      </c>
      <c r="AO79" s="157"/>
      <c r="AP79" s="157"/>
      <c r="AQ79" s="157"/>
      <c r="AR79" s="157"/>
      <c r="AS79" s="157"/>
      <c r="AT79" s="157"/>
      <c r="AU79" s="157"/>
      <c r="AV79" s="157"/>
      <c r="AW79" s="157"/>
      <c r="AX79" s="157"/>
      <c r="AY79" s="157"/>
      <c r="AZ79" s="157"/>
      <c r="BA79" s="157"/>
      <c r="BB79" s="157"/>
      <c r="BC79" s="157"/>
      <c r="BD79" s="157"/>
      <c r="BE79" s="157"/>
      <c r="BF79" s="157"/>
      <c r="BG79" s="157">
        <f>データ!DT7</f>
        <v>35.60</v>
      </c>
      <c r="BH79" s="157"/>
      <c r="BI79" s="157"/>
      <c r="BJ79" s="157"/>
      <c r="BK79" s="157"/>
      <c r="BL79" s="157"/>
      <c r="BM79" s="157"/>
      <c r="BN79" s="157"/>
      <c r="BO79" s="157"/>
      <c r="BP79" s="157"/>
      <c r="BQ79" s="157"/>
      <c r="BR79" s="157"/>
      <c r="BS79" s="157"/>
      <c r="BT79" s="157"/>
      <c r="BU79" s="157"/>
      <c r="BV79" s="157"/>
      <c r="BW79" s="157"/>
      <c r="BX79" s="157"/>
      <c r="BY79" s="157"/>
      <c r="BZ79" s="157">
        <f>データ!DU7</f>
        <v>41</v>
      </c>
      <c r="CA79" s="157"/>
      <c r="CB79" s="157"/>
      <c r="CC79" s="157"/>
      <c r="CD79" s="157"/>
      <c r="CE79" s="157"/>
      <c r="CF79" s="157"/>
      <c r="CG79" s="157"/>
      <c r="CH79" s="157"/>
      <c r="CI79" s="157"/>
      <c r="CJ79" s="157"/>
      <c r="CK79" s="157"/>
      <c r="CL79" s="157"/>
      <c r="CM79" s="157"/>
      <c r="CN79" s="157"/>
      <c r="CO79" s="157"/>
      <c r="CP79" s="157"/>
      <c r="CQ79" s="157"/>
      <c r="CR79" s="157"/>
      <c r="CS79" s="157">
        <f>データ!DV7</f>
        <v>44.90</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49.70</v>
      </c>
      <c r="EP79" s="157"/>
      <c r="EQ79" s="157"/>
      <c r="ER79" s="157"/>
      <c r="ES79" s="157"/>
      <c r="ET79" s="157"/>
      <c r="EU79" s="157"/>
      <c r="EV79" s="157"/>
      <c r="EW79" s="157"/>
      <c r="EX79" s="157"/>
      <c r="EY79" s="157"/>
      <c r="EZ79" s="157"/>
      <c r="FA79" s="157"/>
      <c r="FB79" s="157"/>
      <c r="FC79" s="157"/>
      <c r="FD79" s="157"/>
      <c r="FE79" s="157"/>
      <c r="FF79" s="157"/>
      <c r="FG79" s="157"/>
      <c r="FH79" s="157">
        <f>データ!ED7</f>
        <v>60.60</v>
      </c>
      <c r="FI79" s="157"/>
      <c r="FJ79" s="157"/>
      <c r="FK79" s="157"/>
      <c r="FL79" s="157"/>
      <c r="FM79" s="157"/>
      <c r="FN79" s="157"/>
      <c r="FO79" s="157"/>
      <c r="FP79" s="157"/>
      <c r="FQ79" s="157"/>
      <c r="FR79" s="157"/>
      <c r="FS79" s="157"/>
      <c r="FT79" s="157"/>
      <c r="FU79" s="157"/>
      <c r="FV79" s="157"/>
      <c r="FW79" s="157"/>
      <c r="FX79" s="157"/>
      <c r="FY79" s="157"/>
      <c r="FZ79" s="157"/>
      <c r="GA79" s="157">
        <f>データ!EE7</f>
        <v>71.400000000000006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80.400000000000006</v>
      </c>
      <c r="GU79" s="157"/>
      <c r="GV79" s="157"/>
      <c r="GW79" s="157"/>
      <c r="GX79" s="157"/>
      <c r="GY79" s="157"/>
      <c r="GZ79" s="157"/>
      <c r="HA79" s="157"/>
      <c r="HB79" s="157"/>
      <c r="HC79" s="157"/>
      <c r="HD79" s="157"/>
      <c r="HE79" s="157"/>
      <c r="HF79" s="157"/>
      <c r="HG79" s="157"/>
      <c r="HH79" s="157"/>
      <c r="HI79" s="157"/>
      <c r="HJ79" s="157"/>
      <c r="HK79" s="157"/>
      <c r="HL79" s="157"/>
      <c r="HM79" s="157">
        <f>データ!EG7</f>
        <v>84.60</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70962038</v>
      </c>
      <c r="JK79" s="158"/>
      <c r="JL79" s="158"/>
      <c r="JM79" s="158"/>
      <c r="JN79" s="158"/>
      <c r="JO79" s="158"/>
      <c r="JP79" s="158"/>
      <c r="JQ79" s="158"/>
      <c r="JR79" s="158"/>
      <c r="JS79" s="158"/>
      <c r="JT79" s="158"/>
      <c r="JU79" s="158"/>
      <c r="JV79" s="158"/>
      <c r="JW79" s="158"/>
      <c r="JX79" s="158"/>
      <c r="JY79" s="158"/>
      <c r="JZ79" s="158"/>
      <c r="KA79" s="158"/>
      <c r="KB79" s="158"/>
      <c r="KC79" s="158">
        <f>データ!EO7</f>
        <v>71253280</v>
      </c>
      <c r="KD79" s="158"/>
      <c r="KE79" s="158"/>
      <c r="KF79" s="158"/>
      <c r="KG79" s="158"/>
      <c r="KH79" s="158"/>
      <c r="KI79" s="158"/>
      <c r="KJ79" s="158"/>
      <c r="KK79" s="158"/>
      <c r="KL79" s="158"/>
      <c r="KM79" s="158"/>
      <c r="KN79" s="158"/>
      <c r="KO79" s="158"/>
      <c r="KP79" s="158"/>
      <c r="KQ79" s="158"/>
      <c r="KR79" s="158"/>
      <c r="KS79" s="158"/>
      <c r="KT79" s="158"/>
      <c r="KU79" s="158"/>
      <c r="KV79" s="158">
        <f>データ!EP7</f>
        <v>71363394</v>
      </c>
      <c r="KW79" s="158"/>
      <c r="KX79" s="158"/>
      <c r="KY79" s="158"/>
      <c r="KZ79" s="158"/>
      <c r="LA79" s="158"/>
      <c r="LB79" s="158"/>
      <c r="LC79" s="158"/>
      <c r="LD79" s="158"/>
      <c r="LE79" s="158"/>
      <c r="LF79" s="158"/>
      <c r="LG79" s="158"/>
      <c r="LH79" s="158"/>
      <c r="LI79" s="158"/>
      <c r="LJ79" s="158"/>
      <c r="LK79" s="158"/>
      <c r="LL79" s="158"/>
      <c r="LM79" s="158"/>
      <c r="LN79" s="158"/>
      <c r="LO79" s="158">
        <f>データ!EQ7</f>
        <v>71620155</v>
      </c>
      <c r="LP79" s="158"/>
      <c r="LQ79" s="158"/>
      <c r="LR79" s="158"/>
      <c r="LS79" s="158"/>
      <c r="LT79" s="158"/>
      <c r="LU79" s="158"/>
      <c r="LV79" s="158"/>
      <c r="LW79" s="158"/>
      <c r="LX79" s="158"/>
      <c r="LY79" s="158"/>
      <c r="LZ79" s="158"/>
      <c r="MA79" s="158"/>
      <c r="MB79" s="158"/>
      <c r="MC79" s="158"/>
      <c r="MD79" s="158"/>
      <c r="ME79" s="158"/>
      <c r="MF79" s="158"/>
      <c r="MG79" s="158"/>
      <c r="MH79" s="158">
        <f>データ!ER7</f>
        <v>71524024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51.30</v>
      </c>
      <c r="V80" s="157"/>
      <c r="W80" s="157"/>
      <c r="X80" s="157"/>
      <c r="Y80" s="157"/>
      <c r="Z80" s="157"/>
      <c r="AA80" s="157"/>
      <c r="AB80" s="157"/>
      <c r="AC80" s="157"/>
      <c r="AD80" s="157"/>
      <c r="AE80" s="157"/>
      <c r="AF80" s="157"/>
      <c r="AG80" s="157"/>
      <c r="AH80" s="157"/>
      <c r="AI80" s="157"/>
      <c r="AJ80" s="157"/>
      <c r="AK80" s="157"/>
      <c r="AL80" s="157"/>
      <c r="AM80" s="157"/>
      <c r="AN80" s="157">
        <f>データ!DX7</f>
        <v>51.20</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52.50</v>
      </c>
      <c r="CA80" s="157"/>
      <c r="CB80" s="157"/>
      <c r="CC80" s="157"/>
      <c r="CD80" s="157"/>
      <c r="CE80" s="157"/>
      <c r="CF80" s="157"/>
      <c r="CG80" s="157"/>
      <c r="CH80" s="157"/>
      <c r="CI80" s="157"/>
      <c r="CJ80" s="157"/>
      <c r="CK80" s="157"/>
      <c r="CL80" s="157"/>
      <c r="CM80" s="157"/>
      <c r="CN80" s="157"/>
      <c r="CO80" s="157"/>
      <c r="CP80" s="157"/>
      <c r="CQ80" s="157"/>
      <c r="CR80" s="157"/>
      <c r="CS80" s="157">
        <f>データ!EA7</f>
        <v>52.50</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64.30</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2:3 60:60 200:200 256:256 316:316" ht="13.5">
      <c r="B85" t="s">
        <v>83</v>
      </c>
      <c r="C85" s="2"/>
      <c r="BH85" s="2"/>
      <c r="GR85" s="2"/>
      <c r="IV85" s="2"/>
      <c r="LD85" s="2"/>
    </row>
    <row r="86" spans="3:3 60:60 200:200 256:256 316:316" ht="13.5">
      <c r="C86" s="2"/>
      <c r="BH86" s="2"/>
      <c r="GR86" s="2"/>
      <c r="IV86" s="2"/>
      <c r="LD86" s="2"/>
    </row>
    <row r="87" spans="1:107" ht="13.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07" ht="13.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107" ht="13.5"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107" ht="13.5"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107" ht="1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98LT3Jisxk+mYFzQsEVEY7WQbwXUyn7YPy7f+WOUZOFwAu1TbtaPqYe7qq725J45WVNrd8RubDgc0+IbEX1fg==" saltValue="vXmNuQOJd1ignZElPAWcx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X20"/>
  <sheetViews>
    <sheetView showGridLines="0" workbookViewId="0" topLeftCell="A1"/>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ht="13.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ht="13.5">
      <c r="A2" s="48" t="s">
        <v>95</v>
      </c>
      <c r="B2" s="48">
        <f>COLUMN()-1</f>
        <v>1</v>
      </c>
      <c r="C2" s="48">
        <f t="shared" si="0" ref="C2:EM2">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1" ref="EN2:EX2">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ht="13.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144</v>
      </c>
      <c r="AW5" s="62" t="s">
        <v>145</v>
      </c>
      <c r="AX5" s="62" t="s">
        <v>146</v>
      </c>
      <c r="AY5" s="62" t="s">
        <v>147</v>
      </c>
      <c r="AZ5" s="62" t="s">
        <v>148</v>
      </c>
      <c r="BA5" s="62" t="s">
        <v>149</v>
      </c>
      <c r="BB5" s="62" t="s">
        <v>150</v>
      </c>
      <c r="BC5" s="62" t="s">
        <v>151</v>
      </c>
      <c r="BD5" s="62" t="s">
        <v>141</v>
      </c>
      <c r="BE5" s="62" t="s">
        <v>152</v>
      </c>
      <c r="BF5" s="62" t="s">
        <v>153</v>
      </c>
      <c r="BG5" s="62" t="s">
        <v>144</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154</v>
      </c>
      <c r="CA5" s="62" t="s">
        <v>152</v>
      </c>
      <c r="CB5" s="62" t="s">
        <v>155</v>
      </c>
      <c r="CC5" s="62" t="s">
        <v>144</v>
      </c>
      <c r="CD5" s="62" t="s">
        <v>145</v>
      </c>
      <c r="CE5" s="62" t="s">
        <v>146</v>
      </c>
      <c r="CF5" s="62" t="s">
        <v>147</v>
      </c>
      <c r="CG5" s="62" t="s">
        <v>148</v>
      </c>
      <c r="CH5" s="62" t="s">
        <v>149</v>
      </c>
      <c r="CI5" s="62" t="s">
        <v>150</v>
      </c>
      <c r="CJ5" s="62" t="s">
        <v>151</v>
      </c>
      <c r="CK5" s="62" t="s">
        <v>141</v>
      </c>
      <c r="CL5" s="62" t="s">
        <v>152</v>
      </c>
      <c r="CM5" s="62" t="s">
        <v>143</v>
      </c>
      <c r="CN5" s="62" t="s">
        <v>144</v>
      </c>
      <c r="CO5" s="62" t="s">
        <v>156</v>
      </c>
      <c r="CP5" s="62" t="s">
        <v>146</v>
      </c>
      <c r="CQ5" s="62" t="s">
        <v>147</v>
      </c>
      <c r="CR5" s="62" t="s">
        <v>148</v>
      </c>
      <c r="CS5" s="62" t="s">
        <v>149</v>
      </c>
      <c r="CT5" s="62" t="s">
        <v>150</v>
      </c>
      <c r="CU5" s="62" t="s">
        <v>151</v>
      </c>
      <c r="CV5" s="62" t="s">
        <v>141</v>
      </c>
      <c r="CW5" s="62" t="s">
        <v>152</v>
      </c>
      <c r="CX5" s="62" t="s">
        <v>143</v>
      </c>
      <c r="CY5" s="62" t="s">
        <v>157</v>
      </c>
      <c r="CZ5" s="62" t="s">
        <v>145</v>
      </c>
      <c r="DA5" s="62" t="s">
        <v>146</v>
      </c>
      <c r="DB5" s="62" t="s">
        <v>147</v>
      </c>
      <c r="DC5" s="62" t="s">
        <v>148</v>
      </c>
      <c r="DD5" s="62" t="s">
        <v>149</v>
      </c>
      <c r="DE5" s="62" t="s">
        <v>150</v>
      </c>
      <c r="DF5" s="62" t="s">
        <v>151</v>
      </c>
      <c r="DG5" s="62" t="s">
        <v>141</v>
      </c>
      <c r="DH5" s="62" t="s">
        <v>152</v>
      </c>
      <c r="DI5" s="62" t="s">
        <v>143</v>
      </c>
      <c r="DJ5" s="62" t="s">
        <v>144</v>
      </c>
      <c r="DK5" s="62" t="s">
        <v>145</v>
      </c>
      <c r="DL5" s="62" t="s">
        <v>146</v>
      </c>
      <c r="DM5" s="62" t="s">
        <v>147</v>
      </c>
      <c r="DN5" s="62" t="s">
        <v>148</v>
      </c>
      <c r="DO5" s="62" t="s">
        <v>149</v>
      </c>
      <c r="DP5" s="62" t="s">
        <v>150</v>
      </c>
      <c r="DQ5" s="62" t="s">
        <v>151</v>
      </c>
      <c r="DR5" s="62" t="s">
        <v>141</v>
      </c>
      <c r="DS5" s="62" t="s">
        <v>152</v>
      </c>
      <c r="DT5" s="62" t="s">
        <v>153</v>
      </c>
      <c r="DU5" s="62" t="s">
        <v>144</v>
      </c>
      <c r="DV5" s="62" t="s">
        <v>145</v>
      </c>
      <c r="DW5" s="62" t="s">
        <v>146</v>
      </c>
      <c r="DX5" s="62" t="s">
        <v>147</v>
      </c>
      <c r="DY5" s="62" t="s">
        <v>148</v>
      </c>
      <c r="DZ5" s="62" t="s">
        <v>149</v>
      </c>
      <c r="EA5" s="62" t="s">
        <v>150</v>
      </c>
      <c r="EB5" s="62" t="s">
        <v>151</v>
      </c>
      <c r="EC5" s="62" t="s">
        <v>141</v>
      </c>
      <c r="ED5" s="62" t="s">
        <v>152</v>
      </c>
      <c r="EE5" s="62" t="s">
        <v>143</v>
      </c>
      <c r="EF5" s="62" t="s">
        <v>144</v>
      </c>
      <c r="EG5" s="62" t="s">
        <v>145</v>
      </c>
      <c r="EH5" s="62" t="s">
        <v>146</v>
      </c>
      <c r="EI5" s="62" t="s">
        <v>147</v>
      </c>
      <c r="EJ5" s="62" t="s">
        <v>148</v>
      </c>
      <c r="EK5" s="62" t="s">
        <v>149</v>
      </c>
      <c r="EL5" s="62" t="s">
        <v>150</v>
      </c>
      <c r="EM5" s="62" t="s">
        <v>158</v>
      </c>
      <c r="EN5" s="62" t="s">
        <v>141</v>
      </c>
      <c r="EO5" s="62" t="s">
        <v>152</v>
      </c>
      <c r="EP5" s="62" t="s">
        <v>143</v>
      </c>
      <c r="EQ5" s="62" t="s">
        <v>144</v>
      </c>
      <c r="ER5" s="62" t="s">
        <v>156</v>
      </c>
      <c r="ES5" s="62" t="s">
        <v>146</v>
      </c>
      <c r="ET5" s="62" t="s">
        <v>147</v>
      </c>
      <c r="EU5" s="62" t="s">
        <v>148</v>
      </c>
      <c r="EV5" s="62" t="s">
        <v>149</v>
      </c>
      <c r="EW5" s="62" t="s">
        <v>150</v>
      </c>
      <c r="EX5" s="62" t="s">
        <v>151</v>
      </c>
    </row>
    <row r="6" spans="1:154" s="67" customFormat="1" ht="13.5">
      <c r="A6" s="48" t="s">
        <v>159</v>
      </c>
      <c r="B6" s="63">
        <f>B8</f>
        <v>2019</v>
      </c>
      <c r="C6" s="63">
        <f t="shared" si="2" ref="C6:M6">C8</f>
        <v>110001</v>
      </c>
      <c r="D6" s="63">
        <f t="shared" si="2"/>
        <v>46</v>
      </c>
      <c r="E6" s="63">
        <f t="shared" si="2"/>
        <v>6</v>
      </c>
      <c r="F6" s="63">
        <f t="shared" si="2"/>
        <v>0</v>
      </c>
      <c r="G6" s="63">
        <f t="shared" si="2"/>
        <v>2</v>
      </c>
      <c r="H6" s="161" t="str">
        <f>IF(H8&lt;&gt;I8,H8,"")&amp;IF(I8&lt;&gt;J8,I8,"")&amp;"　"&amp;J8</f>
        <v>埼玉県　がんセンター</v>
      </c>
      <c r="I6" s="162"/>
      <c r="J6" s="163"/>
      <c r="K6" s="63" t="str">
        <f t="shared" si="2"/>
        <v>条例全部</v>
      </c>
      <c r="L6" s="63" t="str">
        <f t="shared" si="2"/>
        <v>病院事業</v>
      </c>
      <c r="M6" s="63" t="str">
        <f t="shared" si="2"/>
        <v>一般病院</v>
      </c>
      <c r="N6" s="63" t="str">
        <f>N8</f>
        <v>500床以上</v>
      </c>
      <c r="O6" s="63" t="str">
        <f>O8</f>
        <v>自治体職員 学術・研究機関出身</v>
      </c>
      <c r="P6" s="63" t="str">
        <f>P8</f>
        <v>直営</v>
      </c>
      <c r="Q6" s="64">
        <f t="shared" si="3" ref="Q6:AG6">Q8</f>
        <v>22</v>
      </c>
      <c r="R6" s="63" t="str">
        <f t="shared" si="3"/>
        <v>対象</v>
      </c>
      <c r="S6" s="63" t="str">
        <f t="shared" si="3"/>
        <v>I 訓 ガ</v>
      </c>
      <c r="T6" s="63" t="str">
        <f t="shared" si="3"/>
        <v>臨 が</v>
      </c>
      <c r="U6" s="64">
        <f>U8</f>
        <v>7390054</v>
      </c>
      <c r="V6" s="64">
        <f>V8</f>
        <v>68824</v>
      </c>
      <c r="W6" s="63" t="str">
        <f>W8</f>
        <v>非該当</v>
      </c>
      <c r="X6" s="63" t="str">
        <f t="shared" si="3"/>
        <v>７：１</v>
      </c>
      <c r="Y6" s="64">
        <f t="shared" si="3"/>
        <v>503</v>
      </c>
      <c r="Z6" s="64" t="str">
        <f t="shared" si="3"/>
        <v>-</v>
      </c>
      <c r="AA6" s="64" t="str">
        <f t="shared" si="3"/>
        <v>-</v>
      </c>
      <c r="AB6" s="64" t="str">
        <f t="shared" si="3"/>
        <v>-</v>
      </c>
      <c r="AC6" s="64" t="str">
        <f t="shared" si="3"/>
        <v>-</v>
      </c>
      <c r="AD6" s="64">
        <f t="shared" si="3"/>
        <v>503</v>
      </c>
      <c r="AE6" s="64">
        <f t="shared" si="3"/>
        <v>503</v>
      </c>
      <c r="AF6" s="64" t="str">
        <f t="shared" si="3"/>
        <v>-</v>
      </c>
      <c r="AG6" s="64">
        <f t="shared" si="3"/>
        <v>503</v>
      </c>
      <c r="AH6" s="65">
        <f>IF(AH8="-",NA(),AH8)</f>
        <v>93.30</v>
      </c>
      <c r="AI6" s="65">
        <f t="shared" si="4" ref="AI6:AQ6">IF(AI8="-",NA(),AI8)</f>
        <v>92</v>
      </c>
      <c r="AJ6" s="65">
        <f t="shared" si="4"/>
        <v>95.10</v>
      </c>
      <c r="AK6" s="65">
        <f t="shared" si="4"/>
        <v>98.10</v>
      </c>
      <c r="AL6" s="65">
        <f t="shared" si="4"/>
        <v>100.30</v>
      </c>
      <c r="AM6" s="65">
        <f t="shared" si="4"/>
        <v>100.30</v>
      </c>
      <c r="AN6" s="65">
        <f t="shared" si="4"/>
        <v>99.80</v>
      </c>
      <c r="AO6" s="65">
        <f t="shared" si="4"/>
        <v>100.10</v>
      </c>
      <c r="AP6" s="65">
        <f t="shared" si="4"/>
        <v>100</v>
      </c>
      <c r="AQ6" s="65">
        <f t="shared" si="4"/>
        <v>99.20</v>
      </c>
      <c r="AR6" s="65" t="str">
        <f>IF(AR8="-","【-】","【"&amp;SUBSTITUTE(TEXT(AR8,"#,##0.0"),"-","△")&amp;"】")</f>
        <v>【98.2】</v>
      </c>
      <c r="AS6" s="65">
        <f>IF(AS8="-",NA(),AS8)</f>
        <v>80.599999999999994</v>
      </c>
      <c r="AT6" s="65">
        <f t="shared" si="5" ref="AT6:BB6">IF(AT8="-",NA(),AT8)</f>
        <v>80.400000000000006</v>
      </c>
      <c r="AU6" s="65">
        <f t="shared" si="5"/>
        <v>83.10</v>
      </c>
      <c r="AV6" s="65">
        <f t="shared" si="5"/>
        <v>84.90</v>
      </c>
      <c r="AW6" s="65">
        <f t="shared" si="5"/>
        <v>88.90</v>
      </c>
      <c r="AX6" s="65">
        <f t="shared" si="5"/>
        <v>94.40</v>
      </c>
      <c r="AY6" s="65">
        <f t="shared" si="5"/>
        <v>93.60</v>
      </c>
      <c r="AZ6" s="65">
        <f t="shared" si="5"/>
        <v>94</v>
      </c>
      <c r="BA6" s="65">
        <f t="shared" si="5"/>
        <v>94.10</v>
      </c>
      <c r="BB6" s="65">
        <f t="shared" si="5"/>
        <v>93.70</v>
      </c>
      <c r="BC6" s="65" t="str">
        <f>IF(BC8="-","【-】","【"&amp;SUBSTITUTE(TEXT(BC8,"#,##0.0"),"-","△")&amp;"】")</f>
        <v>【89.5】</v>
      </c>
      <c r="BD6" s="65">
        <f>IF(BD8="-",NA(),BD8)</f>
        <v>29.20</v>
      </c>
      <c r="BE6" s="65">
        <f t="shared" si="6" ref="BE6:BM6">IF(BE8="-",NA(),BE8)</f>
        <v>34.700000000000003</v>
      </c>
      <c r="BF6" s="65">
        <f t="shared" si="6"/>
        <v>39.40</v>
      </c>
      <c r="BG6" s="65">
        <f t="shared" si="6"/>
        <v>40.90</v>
      </c>
      <c r="BH6" s="65">
        <f t="shared" si="6"/>
        <v>37.200000000000003</v>
      </c>
      <c r="BI6" s="65">
        <f t="shared" si="6"/>
        <v>36.799999999999997</v>
      </c>
      <c r="BJ6" s="65">
        <f t="shared" si="6"/>
        <v>33.90</v>
      </c>
      <c r="BK6" s="65">
        <f t="shared" si="6"/>
        <v>34.90</v>
      </c>
      <c r="BL6" s="65">
        <f t="shared" si="6"/>
        <v>32.60</v>
      </c>
      <c r="BM6" s="65">
        <f t="shared" si="6"/>
        <v>27</v>
      </c>
      <c r="BN6" s="65" t="str">
        <f>IF(BN8="-","【-】","【"&amp;SUBSTITUTE(TEXT(BN8,"#,##0.0"),"-","△")&amp;"】")</f>
        <v>【59.6】</v>
      </c>
      <c r="BO6" s="65">
        <f>IF(BO8="-",NA(),BO8)</f>
        <v>71.20</v>
      </c>
      <c r="BP6" s="65">
        <f t="shared" si="7" ref="BP6:BX6">IF(BP8="-",NA(),BP8)</f>
        <v>70.599999999999994</v>
      </c>
      <c r="BQ6" s="65">
        <f t="shared" si="7"/>
        <v>73.599999999999994</v>
      </c>
      <c r="BR6" s="65">
        <f t="shared" si="7"/>
        <v>73</v>
      </c>
      <c r="BS6" s="65">
        <f t="shared" si="7"/>
        <v>76.599999999999994</v>
      </c>
      <c r="BT6" s="65">
        <f t="shared" si="7"/>
        <v>80.70</v>
      </c>
      <c r="BU6" s="65">
        <f t="shared" si="7"/>
        <v>79.50</v>
      </c>
      <c r="BV6" s="65">
        <f t="shared" si="7"/>
        <v>79.900000000000006</v>
      </c>
      <c r="BW6" s="65">
        <f t="shared" si="7"/>
        <v>80.20</v>
      </c>
      <c r="BX6" s="65">
        <f t="shared" si="7"/>
        <v>79.80</v>
      </c>
      <c r="BY6" s="65" t="str">
        <f>IF(BY8="-","【-】","【"&amp;SUBSTITUTE(TEXT(BY8,"#,##0.0"),"-","△")&amp;"】")</f>
        <v>【74.7】</v>
      </c>
      <c r="BZ6" s="66">
        <f>IF(BZ8="-",NA(),BZ8)</f>
        <v>63519</v>
      </c>
      <c r="CA6" s="66">
        <f t="shared" si="8" ref="CA6:CI6">IF(CA8="-",NA(),CA8)</f>
        <v>63392</v>
      </c>
      <c r="CB6" s="66">
        <f t="shared" si="8"/>
        <v>63920</v>
      </c>
      <c r="CC6" s="66">
        <f t="shared" si="8"/>
        <v>66358</v>
      </c>
      <c r="CD6" s="66">
        <f t="shared" si="8"/>
        <v>68391</v>
      </c>
      <c r="CE6" s="66">
        <f t="shared" si="8"/>
        <v>62913</v>
      </c>
      <c r="CF6" s="66">
        <f t="shared" si="8"/>
        <v>64765</v>
      </c>
      <c r="CG6" s="66">
        <f t="shared" si="8"/>
        <v>66228</v>
      </c>
      <c r="CH6" s="66">
        <f t="shared" si="8"/>
        <v>68751</v>
      </c>
      <c r="CI6" s="66">
        <f t="shared" si="8"/>
        <v>70630</v>
      </c>
      <c r="CJ6" s="65" t="str">
        <f>IF(CJ8="-","【-】","【"&amp;SUBSTITUTE(TEXT(CJ8,"#,##0"),"-","△")&amp;"】")</f>
        <v>【53,621】</v>
      </c>
      <c r="CK6" s="66">
        <f>IF(CK8="-",NA(),CK8)</f>
        <v>30619</v>
      </c>
      <c r="CL6" s="66">
        <f t="shared" si="9" ref="CL6:CT6">IF(CL8="-",NA(),CL8)</f>
        <v>35572</v>
      </c>
      <c r="CM6" s="66">
        <f t="shared" si="9"/>
        <v>35983</v>
      </c>
      <c r="CN6" s="66">
        <f t="shared" si="9"/>
        <v>36037</v>
      </c>
      <c r="CO6" s="66">
        <f t="shared" si="9"/>
        <v>36431</v>
      </c>
      <c r="CP6" s="66">
        <f t="shared" si="9"/>
        <v>16993</v>
      </c>
      <c r="CQ6" s="66">
        <f t="shared" si="9"/>
        <v>17680</v>
      </c>
      <c r="CR6" s="66">
        <f t="shared" si="9"/>
        <v>18393</v>
      </c>
      <c r="CS6" s="66">
        <f t="shared" si="9"/>
        <v>19207</v>
      </c>
      <c r="CT6" s="66">
        <f t="shared" si="9"/>
        <v>20687</v>
      </c>
      <c r="CU6" s="65" t="str">
        <f>IF(CU8="-","【-】","【"&amp;SUBSTITUTE(TEXT(CU8,"#,##0"),"-","△")&amp;"】")</f>
        <v>【15,586】</v>
      </c>
      <c r="CV6" s="65">
        <f>IF(CV8="-",NA(),CV8)</f>
        <v>49.50</v>
      </c>
      <c r="CW6" s="65">
        <f t="shared" si="10" ref="CW6:DE6">IF(CW8="-",NA(),CW8)</f>
        <v>49.70</v>
      </c>
      <c r="CX6" s="65">
        <f t="shared" si="10"/>
        <v>47.90</v>
      </c>
      <c r="CY6" s="65">
        <f t="shared" si="10"/>
        <v>47.50</v>
      </c>
      <c r="CZ6" s="65">
        <f t="shared" si="10"/>
        <v>45.10</v>
      </c>
      <c r="DA6" s="65">
        <f t="shared" si="10"/>
        <v>48.50</v>
      </c>
      <c r="DB6" s="65">
        <f t="shared" si="10"/>
        <v>49.20</v>
      </c>
      <c r="DC6" s="65">
        <f t="shared" si="10"/>
        <v>48.70</v>
      </c>
      <c r="DD6" s="65">
        <f t="shared" si="10"/>
        <v>48.30</v>
      </c>
      <c r="DE6" s="65">
        <f t="shared" si="10"/>
        <v>47.70</v>
      </c>
      <c r="DF6" s="65" t="str">
        <f>IF(DF8="-","【-】","【"&amp;SUBSTITUTE(TEXT(DF8,"#,##0.0"),"-","△")&amp;"】")</f>
        <v>【54.6】</v>
      </c>
      <c r="DG6" s="65">
        <f>IF(DG8="-",NA(),DG8)</f>
        <v>36.60</v>
      </c>
      <c r="DH6" s="65">
        <f t="shared" si="11" ref="DH6:DP6">IF(DH8="-",NA(),DH8)</f>
        <v>39</v>
      </c>
      <c r="DI6" s="65">
        <f t="shared" si="11"/>
        <v>38.50</v>
      </c>
      <c r="DJ6" s="65">
        <f t="shared" si="11"/>
        <v>38.90</v>
      </c>
      <c r="DK6" s="65">
        <f t="shared" si="11"/>
        <v>38.50</v>
      </c>
      <c r="DL6" s="65">
        <f t="shared" si="11"/>
        <v>27.50</v>
      </c>
      <c r="DM6" s="65">
        <f t="shared" si="11"/>
        <v>27.40</v>
      </c>
      <c r="DN6" s="65">
        <f t="shared" si="11"/>
        <v>27.80</v>
      </c>
      <c r="DO6" s="65">
        <f t="shared" si="11"/>
        <v>28.10</v>
      </c>
      <c r="DP6" s="65">
        <f t="shared" si="11"/>
        <v>29.20</v>
      </c>
      <c r="DQ6" s="65" t="str">
        <f>IF(DQ8="-","【-】","【"&amp;SUBSTITUTE(TEXT(DQ8,"#,##0.0"),"-","△")&amp;"】")</f>
        <v>【25.0】</v>
      </c>
      <c r="DR6" s="65">
        <f>IF(DR8="-",NA(),DR8)</f>
        <v>24</v>
      </c>
      <c r="DS6" s="65">
        <f t="shared" si="12" ref="DS6:EA6">IF(DS8="-",NA(),DS8)</f>
        <v>29.80</v>
      </c>
      <c r="DT6" s="65">
        <f t="shared" si="12"/>
        <v>35.60</v>
      </c>
      <c r="DU6" s="65">
        <f t="shared" si="12"/>
        <v>41</v>
      </c>
      <c r="DV6" s="65">
        <f t="shared" si="12"/>
        <v>44.90</v>
      </c>
      <c r="DW6" s="65">
        <f t="shared" si="12"/>
        <v>51.30</v>
      </c>
      <c r="DX6" s="65">
        <f t="shared" si="12"/>
        <v>51.20</v>
      </c>
      <c r="DY6" s="65">
        <f t="shared" si="12"/>
        <v>52</v>
      </c>
      <c r="DZ6" s="65">
        <f t="shared" si="12"/>
        <v>52.50</v>
      </c>
      <c r="EA6" s="65">
        <f t="shared" si="12"/>
        <v>52.50</v>
      </c>
      <c r="EB6" s="65" t="str">
        <f>IF(EB8="-","【-】","【"&amp;SUBSTITUTE(TEXT(EB8,"#,##0.0"),"-","△")&amp;"】")</f>
        <v>【53.5】</v>
      </c>
      <c r="EC6" s="65">
        <f>IF(EC8="-",NA(),EC8)</f>
        <v>49.70</v>
      </c>
      <c r="ED6" s="65">
        <f t="shared" si="13" ref="ED6:EL6">IF(ED8="-",NA(),ED8)</f>
        <v>60.60</v>
      </c>
      <c r="EE6" s="65">
        <f t="shared" si="13"/>
        <v>71.400000000000006</v>
      </c>
      <c r="EF6" s="65">
        <f t="shared" si="13"/>
        <v>80.400000000000006</v>
      </c>
      <c r="EG6" s="65">
        <f t="shared" si="13"/>
        <v>84.60</v>
      </c>
      <c r="EH6" s="65">
        <f t="shared" si="13"/>
        <v>64.099999999999994</v>
      </c>
      <c r="EI6" s="65">
        <f t="shared" si="13"/>
        <v>64.30</v>
      </c>
      <c r="EJ6" s="65">
        <f t="shared" si="13"/>
        <v>66</v>
      </c>
      <c r="EK6" s="65">
        <f t="shared" si="13"/>
        <v>67.099999999999994</v>
      </c>
      <c r="EL6" s="65">
        <f t="shared" si="13"/>
        <v>67.900000000000006</v>
      </c>
      <c r="EM6" s="65" t="str">
        <f>IF(EM8="-","【-】","【"&amp;SUBSTITUTE(TEXT(EM8,"#,##0.0"),"-","△")&amp;"】")</f>
        <v>【70.0】</v>
      </c>
      <c r="EN6" s="66">
        <f>IF(EN8="-",NA(),EN8)</f>
        <v>70962038</v>
      </c>
      <c r="EO6" s="66">
        <f t="shared" si="14" ref="EO6:EW6">IF(EO8="-",NA(),EO8)</f>
        <v>71253280</v>
      </c>
      <c r="EP6" s="66">
        <f t="shared" si="14"/>
        <v>71363394</v>
      </c>
      <c r="EQ6" s="66">
        <f t="shared" si="14"/>
        <v>71620155</v>
      </c>
      <c r="ER6" s="66">
        <f t="shared" si="14"/>
        <v>71524024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ht="13.5">
      <c r="A7" s="48" t="s">
        <v>160</v>
      </c>
      <c r="B7" s="63">
        <f t="shared" si="15" ref="B7:AG7">B8</f>
        <v>2019</v>
      </c>
      <c r="C7" s="63">
        <f t="shared" si="15"/>
        <v>110001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500床以上</v>
      </c>
      <c r="O7" s="63" t="str">
        <f>O8</f>
        <v>自治体職員 学術・研究機関出身</v>
      </c>
      <c r="P7" s="63" t="str">
        <f>P8</f>
        <v>直営</v>
      </c>
      <c r="Q7" s="64">
        <f t="shared" si="15"/>
        <v>22</v>
      </c>
      <c r="R7" s="63" t="str">
        <f t="shared" si="15"/>
        <v>対象</v>
      </c>
      <c r="S7" s="63" t="str">
        <f t="shared" si="15"/>
        <v>I 訓 ガ</v>
      </c>
      <c r="T7" s="63" t="str">
        <f t="shared" si="15"/>
        <v>臨 が</v>
      </c>
      <c r="U7" s="64">
        <f>U8</f>
        <v>7390054</v>
      </c>
      <c r="V7" s="64">
        <f>V8</f>
        <v>68824</v>
      </c>
      <c r="W7" s="63" t="str">
        <f>W8</f>
        <v>非該当</v>
      </c>
      <c r="X7" s="63" t="str">
        <f t="shared" si="15"/>
        <v>７：１</v>
      </c>
      <c r="Y7" s="64">
        <f t="shared" si="15"/>
        <v>503</v>
      </c>
      <c r="Z7" s="64" t="str">
        <f t="shared" si="15"/>
        <v>-</v>
      </c>
      <c r="AA7" s="64" t="str">
        <f t="shared" si="15"/>
        <v>-</v>
      </c>
      <c r="AB7" s="64" t="str">
        <f t="shared" si="15"/>
        <v>-</v>
      </c>
      <c r="AC7" s="64" t="str">
        <f t="shared" si="15"/>
        <v>-</v>
      </c>
      <c r="AD7" s="64">
        <f t="shared" si="15"/>
        <v>503</v>
      </c>
      <c r="AE7" s="64">
        <f t="shared" si="15"/>
        <v>503</v>
      </c>
      <c r="AF7" s="64" t="str">
        <f t="shared" si="15"/>
        <v>-</v>
      </c>
      <c r="AG7" s="64">
        <f t="shared" si="15"/>
        <v>503</v>
      </c>
      <c r="AH7" s="65">
        <f>AH8</f>
        <v>93.30</v>
      </c>
      <c r="AI7" s="65">
        <f t="shared" si="16" ref="AI7:AQ7">AI8</f>
        <v>92</v>
      </c>
      <c r="AJ7" s="65">
        <f t="shared" si="16"/>
        <v>95.10</v>
      </c>
      <c r="AK7" s="65">
        <f t="shared" si="16"/>
        <v>98.10</v>
      </c>
      <c r="AL7" s="65">
        <f t="shared" si="16"/>
        <v>100.30</v>
      </c>
      <c r="AM7" s="65">
        <f t="shared" si="16"/>
        <v>100.30</v>
      </c>
      <c r="AN7" s="65">
        <f t="shared" si="16"/>
        <v>99.80</v>
      </c>
      <c r="AO7" s="65">
        <f t="shared" si="16"/>
        <v>100.10</v>
      </c>
      <c r="AP7" s="65">
        <f t="shared" si="16"/>
        <v>100</v>
      </c>
      <c r="AQ7" s="65">
        <f t="shared" si="16"/>
        <v>99.20</v>
      </c>
      <c r="AR7" s="65"/>
      <c r="AS7" s="65">
        <f>AS8</f>
        <v>80.599999999999994</v>
      </c>
      <c r="AT7" s="65">
        <f t="shared" si="17" ref="AT7:BB7">AT8</f>
        <v>80.400000000000006</v>
      </c>
      <c r="AU7" s="65">
        <f t="shared" si="17"/>
        <v>83.10</v>
      </c>
      <c r="AV7" s="65">
        <f t="shared" si="17"/>
        <v>84.90</v>
      </c>
      <c r="AW7" s="65">
        <f t="shared" si="17"/>
        <v>88.90</v>
      </c>
      <c r="AX7" s="65">
        <f t="shared" si="17"/>
        <v>94.40</v>
      </c>
      <c r="AY7" s="65">
        <f t="shared" si="17"/>
        <v>93.60</v>
      </c>
      <c r="AZ7" s="65">
        <f t="shared" si="17"/>
        <v>94</v>
      </c>
      <c r="BA7" s="65">
        <f t="shared" si="17"/>
        <v>94.10</v>
      </c>
      <c r="BB7" s="65">
        <f t="shared" si="17"/>
        <v>93.70</v>
      </c>
      <c r="BC7" s="65"/>
      <c r="BD7" s="65">
        <f>BD8</f>
        <v>29.20</v>
      </c>
      <c r="BE7" s="65">
        <f t="shared" si="18" ref="BE7:BM7">BE8</f>
        <v>34.700000000000003</v>
      </c>
      <c r="BF7" s="65">
        <f t="shared" si="18"/>
        <v>39.40</v>
      </c>
      <c r="BG7" s="65">
        <f t="shared" si="18"/>
        <v>40.90</v>
      </c>
      <c r="BH7" s="65">
        <f t="shared" si="18"/>
        <v>37.200000000000003</v>
      </c>
      <c r="BI7" s="65">
        <f t="shared" si="18"/>
        <v>36.799999999999997</v>
      </c>
      <c r="BJ7" s="65">
        <f t="shared" si="18"/>
        <v>33.90</v>
      </c>
      <c r="BK7" s="65">
        <f t="shared" si="18"/>
        <v>34.90</v>
      </c>
      <c r="BL7" s="65">
        <f t="shared" si="18"/>
        <v>32.60</v>
      </c>
      <c r="BM7" s="65">
        <f t="shared" si="18"/>
        <v>27</v>
      </c>
      <c r="BN7" s="65"/>
      <c r="BO7" s="65">
        <f>BO8</f>
        <v>71.20</v>
      </c>
      <c r="BP7" s="65">
        <f t="shared" si="19" ref="BP7:BX7">BP8</f>
        <v>70.599999999999994</v>
      </c>
      <c r="BQ7" s="65">
        <f t="shared" si="19"/>
        <v>73.599999999999994</v>
      </c>
      <c r="BR7" s="65">
        <f t="shared" si="19"/>
        <v>73</v>
      </c>
      <c r="BS7" s="65">
        <f t="shared" si="19"/>
        <v>76.599999999999994</v>
      </c>
      <c r="BT7" s="65">
        <f t="shared" si="19"/>
        <v>80.70</v>
      </c>
      <c r="BU7" s="65">
        <f t="shared" si="19"/>
        <v>79.50</v>
      </c>
      <c r="BV7" s="65">
        <f t="shared" si="19"/>
        <v>79.900000000000006</v>
      </c>
      <c r="BW7" s="65">
        <f t="shared" si="19"/>
        <v>80.20</v>
      </c>
      <c r="BX7" s="65">
        <f t="shared" si="19"/>
        <v>79.80</v>
      </c>
      <c r="BY7" s="65"/>
      <c r="BZ7" s="66">
        <f>BZ8</f>
        <v>63519</v>
      </c>
      <c r="CA7" s="66">
        <f t="shared" si="20" ref="CA7:CI7">CA8</f>
        <v>63392</v>
      </c>
      <c r="CB7" s="66">
        <f t="shared" si="20"/>
        <v>63920</v>
      </c>
      <c r="CC7" s="66">
        <f t="shared" si="20"/>
        <v>66358</v>
      </c>
      <c r="CD7" s="66">
        <f t="shared" si="20"/>
        <v>68391</v>
      </c>
      <c r="CE7" s="66">
        <f t="shared" si="20"/>
        <v>62913</v>
      </c>
      <c r="CF7" s="66">
        <f t="shared" si="20"/>
        <v>64765</v>
      </c>
      <c r="CG7" s="66">
        <f t="shared" si="20"/>
        <v>66228</v>
      </c>
      <c r="CH7" s="66">
        <f t="shared" si="20"/>
        <v>68751</v>
      </c>
      <c r="CI7" s="66">
        <f t="shared" si="20"/>
        <v>70630</v>
      </c>
      <c r="CJ7" s="65"/>
      <c r="CK7" s="66">
        <f>CK8</f>
        <v>30619</v>
      </c>
      <c r="CL7" s="66">
        <f t="shared" si="21" ref="CL7:CT7">CL8</f>
        <v>35572</v>
      </c>
      <c r="CM7" s="66">
        <f t="shared" si="21"/>
        <v>35983</v>
      </c>
      <c r="CN7" s="66">
        <f t="shared" si="21"/>
        <v>36037</v>
      </c>
      <c r="CO7" s="66">
        <f t="shared" si="21"/>
        <v>36431</v>
      </c>
      <c r="CP7" s="66">
        <f t="shared" si="21"/>
        <v>16993</v>
      </c>
      <c r="CQ7" s="66">
        <f t="shared" si="21"/>
        <v>17680</v>
      </c>
      <c r="CR7" s="66">
        <f t="shared" si="21"/>
        <v>18393</v>
      </c>
      <c r="CS7" s="66">
        <f t="shared" si="21"/>
        <v>19207</v>
      </c>
      <c r="CT7" s="66">
        <f t="shared" si="21"/>
        <v>20687</v>
      </c>
      <c r="CU7" s="65"/>
      <c r="CV7" s="65">
        <f>CV8</f>
        <v>49.50</v>
      </c>
      <c r="CW7" s="65">
        <f t="shared" si="22" ref="CW7:DE7">CW8</f>
        <v>49.70</v>
      </c>
      <c r="CX7" s="65">
        <f t="shared" si="22"/>
        <v>47.90</v>
      </c>
      <c r="CY7" s="65">
        <f t="shared" si="22"/>
        <v>47.50</v>
      </c>
      <c r="CZ7" s="65">
        <f t="shared" si="22"/>
        <v>45.10</v>
      </c>
      <c r="DA7" s="65">
        <f t="shared" si="22"/>
        <v>48.50</v>
      </c>
      <c r="DB7" s="65">
        <f t="shared" si="22"/>
        <v>49.20</v>
      </c>
      <c r="DC7" s="65">
        <f t="shared" si="22"/>
        <v>48.70</v>
      </c>
      <c r="DD7" s="65">
        <f t="shared" si="22"/>
        <v>48.30</v>
      </c>
      <c r="DE7" s="65">
        <f t="shared" si="22"/>
        <v>47.70</v>
      </c>
      <c r="DF7" s="65"/>
      <c r="DG7" s="65">
        <f>DG8</f>
        <v>36.60</v>
      </c>
      <c r="DH7" s="65">
        <f t="shared" si="23" ref="DH7:DP7">DH8</f>
        <v>39</v>
      </c>
      <c r="DI7" s="65">
        <f t="shared" si="23"/>
        <v>38.50</v>
      </c>
      <c r="DJ7" s="65">
        <f t="shared" si="23"/>
        <v>38.90</v>
      </c>
      <c r="DK7" s="65">
        <f t="shared" si="23"/>
        <v>38.50</v>
      </c>
      <c r="DL7" s="65">
        <f t="shared" si="23"/>
        <v>27.50</v>
      </c>
      <c r="DM7" s="65">
        <f t="shared" si="23"/>
        <v>27.40</v>
      </c>
      <c r="DN7" s="65">
        <f t="shared" si="23"/>
        <v>27.80</v>
      </c>
      <c r="DO7" s="65">
        <f t="shared" si="23"/>
        <v>28.10</v>
      </c>
      <c r="DP7" s="65">
        <f t="shared" si="23"/>
        <v>29.20</v>
      </c>
      <c r="DQ7" s="65"/>
      <c r="DR7" s="65">
        <f>DR8</f>
        <v>24</v>
      </c>
      <c r="DS7" s="65">
        <f t="shared" si="24" ref="DS7:EA7">DS8</f>
        <v>29.80</v>
      </c>
      <c r="DT7" s="65">
        <f t="shared" si="24"/>
        <v>35.60</v>
      </c>
      <c r="DU7" s="65">
        <f t="shared" si="24"/>
        <v>41</v>
      </c>
      <c r="DV7" s="65">
        <f t="shared" si="24"/>
        <v>44.90</v>
      </c>
      <c r="DW7" s="65">
        <f t="shared" si="24"/>
        <v>51.30</v>
      </c>
      <c r="DX7" s="65">
        <f t="shared" si="24"/>
        <v>51.20</v>
      </c>
      <c r="DY7" s="65">
        <f t="shared" si="24"/>
        <v>52</v>
      </c>
      <c r="DZ7" s="65">
        <f t="shared" si="24"/>
        <v>52.50</v>
      </c>
      <c r="EA7" s="65">
        <f t="shared" si="24"/>
        <v>52.50</v>
      </c>
      <c r="EB7" s="65"/>
      <c r="EC7" s="65">
        <f>EC8</f>
        <v>49.70</v>
      </c>
      <c r="ED7" s="65">
        <f t="shared" si="25" ref="ED7:EL7">ED8</f>
        <v>60.60</v>
      </c>
      <c r="EE7" s="65">
        <f t="shared" si="25"/>
        <v>71.400000000000006</v>
      </c>
      <c r="EF7" s="65">
        <f t="shared" si="25"/>
        <v>80.400000000000006</v>
      </c>
      <c r="EG7" s="65">
        <f t="shared" si="25"/>
        <v>84.60</v>
      </c>
      <c r="EH7" s="65">
        <f t="shared" si="25"/>
        <v>64.099999999999994</v>
      </c>
      <c r="EI7" s="65">
        <f t="shared" si="25"/>
        <v>64.30</v>
      </c>
      <c r="EJ7" s="65">
        <f t="shared" si="25"/>
        <v>66</v>
      </c>
      <c r="EK7" s="65">
        <f t="shared" si="25"/>
        <v>67.099999999999994</v>
      </c>
      <c r="EL7" s="65">
        <f t="shared" si="25"/>
        <v>67.900000000000006</v>
      </c>
      <c r="EM7" s="65"/>
      <c r="EN7" s="66">
        <f>EN8</f>
        <v>70962038</v>
      </c>
      <c r="EO7" s="66">
        <f t="shared" si="26" ref="EO7:EW7">EO8</f>
        <v>71253280</v>
      </c>
      <c r="EP7" s="66">
        <f t="shared" si="26"/>
        <v>71363394</v>
      </c>
      <c r="EQ7" s="66">
        <f t="shared" si="26"/>
        <v>71620155</v>
      </c>
      <c r="ER7" s="66">
        <f t="shared" si="26"/>
        <v>71524024</v>
      </c>
      <c r="ES7" s="66">
        <f t="shared" si="26"/>
        <v>51238617</v>
      </c>
      <c r="ET7" s="66">
        <f t="shared" si="26"/>
        <v>51669762</v>
      </c>
      <c r="EU7" s="66">
        <f t="shared" si="26"/>
        <v>53351028</v>
      </c>
      <c r="EV7" s="66">
        <f t="shared" si="26"/>
        <v>55620962</v>
      </c>
      <c r="EW7" s="66">
        <f t="shared" si="26"/>
        <v>57155394</v>
      </c>
      <c r="EX7" s="66"/>
    </row>
    <row r="8" spans="1:154" s="67" customFormat="1" ht="13.5">
      <c r="A8" s="48"/>
      <c r="B8" s="68">
        <v>2019</v>
      </c>
      <c r="C8" s="68">
        <v>110001</v>
      </c>
      <c r="D8" s="68">
        <v>46</v>
      </c>
      <c r="E8" s="68">
        <v>6</v>
      </c>
      <c r="F8" s="68">
        <v>0</v>
      </c>
      <c r="G8" s="68">
        <v>2</v>
      </c>
      <c r="H8" s="68" t="s">
        <v>161</v>
      </c>
      <c r="I8" s="68" t="s">
        <v>161</v>
      </c>
      <c r="J8" s="68" t="s">
        <v>162</v>
      </c>
      <c r="K8" s="68" t="s">
        <v>163</v>
      </c>
      <c r="L8" s="68" t="s">
        <v>164</v>
      </c>
      <c r="M8" s="68" t="s">
        <v>165</v>
      </c>
      <c r="N8" s="68" t="s">
        <v>166</v>
      </c>
      <c r="O8" s="68" t="s">
        <v>167</v>
      </c>
      <c r="P8" s="68" t="s">
        <v>168</v>
      </c>
      <c r="Q8" s="69">
        <v>22</v>
      </c>
      <c r="R8" s="68" t="s">
        <v>169</v>
      </c>
      <c r="S8" s="68" t="s">
        <v>170</v>
      </c>
      <c r="T8" s="68" t="s">
        <v>171</v>
      </c>
      <c r="U8" s="69">
        <v>7390054</v>
      </c>
      <c r="V8" s="69">
        <v>68824</v>
      </c>
      <c r="W8" s="68" t="s">
        <v>172</v>
      </c>
      <c r="X8" s="70" t="s">
        <v>173</v>
      </c>
      <c r="Y8" s="69">
        <v>503</v>
      </c>
      <c r="Z8" s="69" t="s">
        <v>38</v>
      </c>
      <c r="AA8" s="69" t="s">
        <v>38</v>
      </c>
      <c r="AB8" s="69" t="s">
        <v>38</v>
      </c>
      <c r="AC8" s="69" t="s">
        <v>38</v>
      </c>
      <c r="AD8" s="69">
        <v>503</v>
      </c>
      <c r="AE8" s="69">
        <v>503</v>
      </c>
      <c r="AF8" s="69" t="s">
        <v>38</v>
      </c>
      <c r="AG8" s="69">
        <v>503</v>
      </c>
      <c r="AH8" s="71">
        <v>93.30</v>
      </c>
      <c r="AI8" s="71">
        <v>92</v>
      </c>
      <c r="AJ8" s="71">
        <v>95.10</v>
      </c>
      <c r="AK8" s="71">
        <v>98.10</v>
      </c>
      <c r="AL8" s="71">
        <v>100.30</v>
      </c>
      <c r="AM8" s="71">
        <v>100.30</v>
      </c>
      <c r="AN8" s="71">
        <v>99.80</v>
      </c>
      <c r="AO8" s="71">
        <v>100.10</v>
      </c>
      <c r="AP8" s="71">
        <v>100</v>
      </c>
      <c r="AQ8" s="71">
        <v>99.20</v>
      </c>
      <c r="AR8" s="71">
        <v>98.20</v>
      </c>
      <c r="AS8" s="71">
        <v>80.599999999999994</v>
      </c>
      <c r="AT8" s="71">
        <v>80.400000000000006</v>
      </c>
      <c r="AU8" s="71">
        <v>83.10</v>
      </c>
      <c r="AV8" s="71">
        <v>84.90</v>
      </c>
      <c r="AW8" s="71">
        <v>88.90</v>
      </c>
      <c r="AX8" s="71">
        <v>94.40</v>
      </c>
      <c r="AY8" s="71">
        <v>93.60</v>
      </c>
      <c r="AZ8" s="71">
        <v>94</v>
      </c>
      <c r="BA8" s="71">
        <v>94.10</v>
      </c>
      <c r="BB8" s="71">
        <v>93.70</v>
      </c>
      <c r="BC8" s="71">
        <v>89.50</v>
      </c>
      <c r="BD8" s="72">
        <v>29.20</v>
      </c>
      <c r="BE8" s="72">
        <v>34.700000000000003</v>
      </c>
      <c r="BF8" s="72">
        <v>39.40</v>
      </c>
      <c r="BG8" s="72">
        <v>40.90</v>
      </c>
      <c r="BH8" s="72">
        <v>37.200000000000003</v>
      </c>
      <c r="BI8" s="72">
        <v>36.799999999999997</v>
      </c>
      <c r="BJ8" s="72">
        <v>33.90</v>
      </c>
      <c r="BK8" s="72">
        <v>34.90</v>
      </c>
      <c r="BL8" s="72">
        <v>32.60</v>
      </c>
      <c r="BM8" s="72">
        <v>27</v>
      </c>
      <c r="BN8" s="72">
        <v>59.60</v>
      </c>
      <c r="BO8" s="71">
        <v>71.20</v>
      </c>
      <c r="BP8" s="71">
        <v>70.599999999999994</v>
      </c>
      <c r="BQ8" s="71">
        <v>73.599999999999994</v>
      </c>
      <c r="BR8" s="71">
        <v>73</v>
      </c>
      <c r="BS8" s="71">
        <v>76.599999999999994</v>
      </c>
      <c r="BT8" s="71">
        <v>80.70</v>
      </c>
      <c r="BU8" s="71">
        <v>79.50</v>
      </c>
      <c r="BV8" s="71">
        <v>79.900000000000006</v>
      </c>
      <c r="BW8" s="71">
        <v>80.20</v>
      </c>
      <c r="BX8" s="71">
        <v>79.80</v>
      </c>
      <c r="BY8" s="71">
        <v>74.70</v>
      </c>
      <c r="BZ8" s="72">
        <v>63519</v>
      </c>
      <c r="CA8" s="72">
        <v>63392</v>
      </c>
      <c r="CB8" s="72">
        <v>63920</v>
      </c>
      <c r="CC8" s="72">
        <v>66358</v>
      </c>
      <c r="CD8" s="72">
        <v>68391</v>
      </c>
      <c r="CE8" s="72">
        <v>62913</v>
      </c>
      <c r="CF8" s="72">
        <v>64765</v>
      </c>
      <c r="CG8" s="72">
        <v>66228</v>
      </c>
      <c r="CH8" s="72">
        <v>68751</v>
      </c>
      <c r="CI8" s="72">
        <v>70630</v>
      </c>
      <c r="CJ8" s="71">
        <v>53621</v>
      </c>
      <c r="CK8" s="72">
        <v>30619</v>
      </c>
      <c r="CL8" s="72">
        <v>35572</v>
      </c>
      <c r="CM8" s="72">
        <v>35983</v>
      </c>
      <c r="CN8" s="72">
        <v>36037</v>
      </c>
      <c r="CO8" s="72">
        <v>36431</v>
      </c>
      <c r="CP8" s="72">
        <v>16993</v>
      </c>
      <c r="CQ8" s="72">
        <v>17680</v>
      </c>
      <c r="CR8" s="72">
        <v>18393</v>
      </c>
      <c r="CS8" s="72">
        <v>19207</v>
      </c>
      <c r="CT8" s="72">
        <v>20687</v>
      </c>
      <c r="CU8" s="71">
        <v>15586</v>
      </c>
      <c r="CV8" s="72">
        <v>49.50</v>
      </c>
      <c r="CW8" s="72">
        <v>49.70</v>
      </c>
      <c r="CX8" s="72">
        <v>47.90</v>
      </c>
      <c r="CY8" s="72">
        <v>47.50</v>
      </c>
      <c r="CZ8" s="72">
        <v>45.10</v>
      </c>
      <c r="DA8" s="72">
        <v>48.50</v>
      </c>
      <c r="DB8" s="72">
        <v>49.20</v>
      </c>
      <c r="DC8" s="72">
        <v>48.70</v>
      </c>
      <c r="DD8" s="72">
        <v>48.30</v>
      </c>
      <c r="DE8" s="72">
        <v>47.70</v>
      </c>
      <c r="DF8" s="72">
        <v>54.60</v>
      </c>
      <c r="DG8" s="72">
        <v>36.60</v>
      </c>
      <c r="DH8" s="72">
        <v>39</v>
      </c>
      <c r="DI8" s="72">
        <v>38.50</v>
      </c>
      <c r="DJ8" s="72">
        <v>38.90</v>
      </c>
      <c r="DK8" s="72">
        <v>38.50</v>
      </c>
      <c r="DL8" s="72">
        <v>27.50</v>
      </c>
      <c r="DM8" s="72">
        <v>27.40</v>
      </c>
      <c r="DN8" s="72">
        <v>27.80</v>
      </c>
      <c r="DO8" s="72">
        <v>28.10</v>
      </c>
      <c r="DP8" s="72">
        <v>29.20</v>
      </c>
      <c r="DQ8" s="72">
        <v>25</v>
      </c>
      <c r="DR8" s="71">
        <v>24</v>
      </c>
      <c r="DS8" s="71">
        <v>29.80</v>
      </c>
      <c r="DT8" s="71">
        <v>35.60</v>
      </c>
      <c r="DU8" s="71">
        <v>41</v>
      </c>
      <c r="DV8" s="71">
        <v>44.90</v>
      </c>
      <c r="DW8" s="71">
        <v>51.30</v>
      </c>
      <c r="DX8" s="71">
        <v>51.20</v>
      </c>
      <c r="DY8" s="71">
        <v>52</v>
      </c>
      <c r="DZ8" s="71">
        <v>52.50</v>
      </c>
      <c r="EA8" s="71">
        <v>52.50</v>
      </c>
      <c r="EB8" s="71">
        <v>53.50</v>
      </c>
      <c r="EC8" s="71">
        <v>49.70</v>
      </c>
      <c r="ED8" s="71">
        <v>60.60</v>
      </c>
      <c r="EE8" s="71">
        <v>71.400000000000006</v>
      </c>
      <c r="EF8" s="71">
        <v>80.400000000000006</v>
      </c>
      <c r="EG8" s="71">
        <v>84.60</v>
      </c>
      <c r="EH8" s="71">
        <v>64.099999999999994</v>
      </c>
      <c r="EI8" s="71">
        <v>64.30</v>
      </c>
      <c r="EJ8" s="71">
        <v>66</v>
      </c>
      <c r="EK8" s="71">
        <v>67.099999999999994</v>
      </c>
      <c r="EL8" s="71">
        <v>67.900000000000006</v>
      </c>
      <c r="EM8" s="71">
        <v>70</v>
      </c>
      <c r="EN8" s="72">
        <v>70962038</v>
      </c>
      <c r="EO8" s="72">
        <v>71253280</v>
      </c>
      <c r="EP8" s="72">
        <v>71363394</v>
      </c>
      <c r="EQ8" s="72">
        <v>71620155</v>
      </c>
      <c r="ER8" s="72">
        <v>71524024</v>
      </c>
      <c r="ES8" s="72">
        <v>51238617</v>
      </c>
      <c r="ET8" s="72">
        <v>51669762</v>
      </c>
      <c r="EU8" s="72">
        <v>53351028</v>
      </c>
      <c r="EV8" s="72">
        <v>55620962</v>
      </c>
      <c r="EW8" s="72">
        <v>57155394</v>
      </c>
      <c r="EX8" s="72">
        <v>48132898</v>
      </c>
    </row>
    <row r="9" spans="14:154" ht="13.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ht="13.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ht="13.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4:154" ht="13.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4:154" ht="13.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4:154" ht="13.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4:154" ht="13.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4:154" ht="13.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ht="13.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ht="13.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ht="13.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ht="13.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2021-01-27T11:10:52Z</cp:lastPrinted>
  <dcterms:created xsi:type="dcterms:W3CDTF">2020-12-15T03:51:49Z</dcterms:created>
  <dcterms:modified xsi:type="dcterms:W3CDTF">2021-01-27T04:48:03Z</dcterms:modified>
  <cp:category/>
  <cp:contentType/>
  <cp:contentStatus/>
</cp:coreProperties>
</file>