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t.ishzk3\Desktop\石崎\R2年度\照会\経営比較分析\"/>
    </mc:Choice>
  </mc:AlternateContent>
  <workbookProtection workbookAlgorithmName="SHA-512" workbookHashValue="lwI5yQFSubmcgQd7W5C+aWHXdTbatOtX8qhec992fWcbubWnNmX2PHS8blIvUJ/eAkGknyNnjwPCNl8S7MIMAA==" workbookSaltValue="6OAsjhO8HL1GVuuzDNO2A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2" i="5"/>
  <c r="DI12" i="5"/>
  <c r="DH12" i="5"/>
  <c r="DE12" i="5"/>
  <c r="CK12" i="5"/>
  <c r="CJ12" i="5"/>
  <c r="BQ12" i="5"/>
  <c r="BP12" i="5"/>
  <c r="BM12" i="5"/>
  <c r="AS12" i="5"/>
  <c r="AR12" i="5"/>
  <c r="Y12" i="5"/>
  <c r="X12" i="5"/>
  <c r="U12" i="5"/>
  <c r="DR11" i="5"/>
  <c r="DQ11" i="5"/>
  <c r="CX11" i="5"/>
  <c r="CW11" i="5"/>
  <c r="CT11" i="5"/>
  <c r="BZ11" i="5"/>
  <c r="BY11" i="5"/>
  <c r="BF11" i="5"/>
  <c r="BE11" i="5"/>
  <c r="BB11" i="5"/>
  <c r="AH11" i="5"/>
  <c r="AG11" i="5"/>
  <c r="EE10" i="5"/>
  <c r="ED10" i="5"/>
  <c r="EA10" i="5"/>
  <c r="DT10" i="5"/>
  <c r="DQ10" i="5"/>
  <c r="DP10" i="5"/>
  <c r="DF10" i="5"/>
  <c r="CM10" i="5"/>
  <c r="CL10" i="5"/>
  <c r="CI10" i="5"/>
  <c r="CB10" i="5"/>
  <c r="BY10" i="5"/>
  <c r="BX10" i="5"/>
  <c r="BN10" i="5"/>
  <c r="AU10" i="5"/>
  <c r="AT10" i="5"/>
  <c r="AQ10" i="5"/>
  <c r="AJ10" i="5"/>
  <c r="AG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O6" i="5"/>
  <c r="DP11" i="5" s="1"/>
  <c r="DN6" i="5"/>
  <c r="DM6" i="5"/>
  <c r="DL6" i="5"/>
  <c r="DK6" i="5"/>
  <c r="DG12" i="5" s="1"/>
  <c r="DJ6" i="5"/>
  <c r="DF12" i="5" s="1"/>
  <c r="DI6" i="5"/>
  <c r="DH6" i="5"/>
  <c r="DI11" i="5" s="1"/>
  <c r="DG6" i="5"/>
  <c r="DH11" i="5" s="1"/>
  <c r="DF6" i="5"/>
  <c r="DG11" i="5" s="1"/>
  <c r="DE6" i="5"/>
  <c r="DF11" i="5" s="1"/>
  <c r="DD6" i="5"/>
  <c r="DE11" i="5" s="1"/>
  <c r="DC6" i="5"/>
  <c r="GJ90" i="4" s="1"/>
  <c r="DB6" i="5"/>
  <c r="RH56" i="4" s="1"/>
  <c r="DA6" i="5"/>
  <c r="CW12" i="5" s="1"/>
  <c r="CZ6" i="5"/>
  <c r="CV12" i="5" s="1"/>
  <c r="CY6" i="5"/>
  <c r="OZ56" i="4" s="1"/>
  <c r="CX6" i="5"/>
  <c r="OF56" i="4" s="1"/>
  <c r="CW6" i="5"/>
  <c r="CV6" i="5"/>
  <c r="CU6" i="5"/>
  <c r="CV11" i="5" s="1"/>
  <c r="CT6" i="5"/>
  <c r="OZ55" i="4" s="1"/>
  <c r="CS6" i="5"/>
  <c r="CR6" i="5"/>
  <c r="CQ6" i="5"/>
  <c r="CM12" i="5" s="1"/>
  <c r="CP6" i="5"/>
  <c r="CL12" i="5" s="1"/>
  <c r="CO6" i="5"/>
  <c r="CN6" i="5"/>
  <c r="CM6" i="5"/>
  <c r="CI12" i="5" s="1"/>
  <c r="CL6" i="5"/>
  <c r="CM11" i="5" s="1"/>
  <c r="CK6" i="5"/>
  <c r="CL11" i="5" s="1"/>
  <c r="CJ6" i="5"/>
  <c r="CK11" i="5" s="1"/>
  <c r="CI6" i="5"/>
  <c r="CJ11" i="5" s="1"/>
  <c r="CH6" i="5"/>
  <c r="JL55" i="4" s="1"/>
  <c r="CG6" i="5"/>
  <c r="CF6" i="5"/>
  <c r="CB12" i="5" s="1"/>
  <c r="CE6" i="5"/>
  <c r="GZ56" i="4" s="1"/>
  <c r="CD6" i="5"/>
  <c r="BZ12" i="5" s="1"/>
  <c r="CC6" i="5"/>
  <c r="BY12" i="5" s="1"/>
  <c r="CB6" i="5"/>
  <c r="BX12" i="5" s="1"/>
  <c r="CA6" i="5"/>
  <c r="CB11" i="5" s="1"/>
  <c r="BZ6" i="5"/>
  <c r="GZ55" i="4" s="1"/>
  <c r="BY6" i="5"/>
  <c r="BX6" i="5"/>
  <c r="BW6" i="5"/>
  <c r="BX11" i="5" s="1"/>
  <c r="BV6" i="5"/>
  <c r="BU6" i="5"/>
  <c r="BT6" i="5"/>
  <c r="BS6" i="5"/>
  <c r="BO12" i="5" s="1"/>
  <c r="BR6" i="5"/>
  <c r="BN12" i="5" s="1"/>
  <c r="BQ6" i="5"/>
  <c r="BP6" i="5"/>
  <c r="BQ11" i="5" s="1"/>
  <c r="BO6" i="5"/>
  <c r="BP11" i="5" s="1"/>
  <c r="BN6" i="5"/>
  <c r="BL55" i="4" s="1"/>
  <c r="BM6" i="5"/>
  <c r="BN11" i="5" s="1"/>
  <c r="BL6" i="5"/>
  <c r="BM11" i="5" s="1"/>
  <c r="BK6" i="5"/>
  <c r="CF90" i="4" s="1"/>
  <c r="BJ6" i="5"/>
  <c r="BF12" i="5" s="1"/>
  <c r="BI6" i="5"/>
  <c r="BE12" i="5" s="1"/>
  <c r="BH6" i="5"/>
  <c r="BD12" i="5" s="1"/>
  <c r="BG6" i="5"/>
  <c r="OZ33" i="4" s="1"/>
  <c r="BF6" i="5"/>
  <c r="OF33" i="4" s="1"/>
  <c r="BE6" i="5"/>
  <c r="BD6" i="5"/>
  <c r="BC6" i="5"/>
  <c r="BD11" i="5" s="1"/>
  <c r="BB6" i="5"/>
  <c r="OZ32" i="4" s="1"/>
  <c r="BA6" i="5"/>
  <c r="AZ6" i="5"/>
  <c r="AY6" i="5"/>
  <c r="AU12" i="5" s="1"/>
  <c r="AX6" i="5"/>
  <c r="AT12" i="5" s="1"/>
  <c r="AW6" i="5"/>
  <c r="AV6" i="5"/>
  <c r="AU6" i="5"/>
  <c r="AQ12" i="5" s="1"/>
  <c r="AT6" i="5"/>
  <c r="MN32" i="4" s="1"/>
  <c r="AS6" i="5"/>
  <c r="AT11" i="5" s="1"/>
  <c r="AR6" i="5"/>
  <c r="AS11" i="5" s="1"/>
  <c r="AQ6" i="5"/>
  <c r="KF32" i="4" s="1"/>
  <c r="AP6" i="5"/>
  <c r="JL32" i="4" s="1"/>
  <c r="AO6" i="5"/>
  <c r="AN6" i="5"/>
  <c r="AJ12" i="5" s="1"/>
  <c r="AM6" i="5"/>
  <c r="GZ33" i="4" s="1"/>
  <c r="AL6" i="5"/>
  <c r="GF33" i="4" s="1"/>
  <c r="AK6" i="5"/>
  <c r="AG12" i="5" s="1"/>
  <c r="AJ6" i="5"/>
  <c r="AF12" i="5" s="1"/>
  <c r="AI6" i="5"/>
  <c r="AJ11" i="5" s="1"/>
  <c r="AH6" i="5"/>
  <c r="GZ32" i="4" s="1"/>
  <c r="AG6" i="5"/>
  <c r="AF6" i="5"/>
  <c r="AE6" i="5"/>
  <c r="AF11" i="5" s="1"/>
  <c r="AD6" i="5"/>
  <c r="C90" i="4" s="1"/>
  <c r="AC6" i="5"/>
  <c r="AB6" i="5"/>
  <c r="AA6" i="5"/>
  <c r="W12" i="5" s="1"/>
  <c r="Z6" i="5"/>
  <c r="V12" i="5" s="1"/>
  <c r="Y6" i="5"/>
  <c r="X6" i="5"/>
  <c r="Y11" i="5"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OY81" i="4"/>
  <c r="NX81" i="4"/>
  <c r="KO81" i="4"/>
  <c r="JN81" i="4"/>
  <c r="IM81" i="4"/>
  <c r="HL81" i="4"/>
  <c r="GK81" i="4"/>
  <c r="EC81" i="4"/>
  <c r="DB81" i="4"/>
  <c r="Y81" i="4"/>
  <c r="RA80" i="4"/>
  <c r="PZ80" i="4"/>
  <c r="OY80" i="4"/>
  <c r="NX80" i="4"/>
  <c r="MW80" i="4"/>
  <c r="IM80" i="4"/>
  <c r="HL80" i="4"/>
  <c r="EC80" i="4"/>
  <c r="DB80" i="4"/>
  <c r="CA80" i="4"/>
  <c r="AZ80" i="4"/>
  <c r="Y80" i="4"/>
  <c r="RA79" i="4"/>
  <c r="PZ79" i="4"/>
  <c r="NX79" i="4"/>
  <c r="MW79" i="4"/>
  <c r="KO79" i="4"/>
  <c r="HL79" i="4"/>
  <c r="GK79" i="4"/>
  <c r="EC79" i="4"/>
  <c r="AZ79" i="4"/>
  <c r="Y79" i="4"/>
  <c r="QN56" i="4"/>
  <c r="PT56" i="4"/>
  <c r="MN56" i="4"/>
  <c r="LT56" i="4"/>
  <c r="KZ56" i="4"/>
  <c r="KF56" i="4"/>
  <c r="JL56" i="4"/>
  <c r="HT56" i="4"/>
  <c r="FL56" i="4"/>
  <c r="ER56" i="4"/>
  <c r="CZ56" i="4"/>
  <c r="CF56" i="4"/>
  <c r="BL56" i="4"/>
  <c r="AR56" i="4"/>
  <c r="X56" i="4"/>
  <c r="RH55" i="4"/>
  <c r="QN55" i="4"/>
  <c r="PT55" i="4"/>
  <c r="OF55" i="4"/>
  <c r="LT55" i="4"/>
  <c r="KZ55" i="4"/>
  <c r="HT55" i="4"/>
  <c r="GF55" i="4"/>
  <c r="FL55" i="4"/>
  <c r="ER55" i="4"/>
  <c r="CZ55" i="4"/>
  <c r="AR55" i="4"/>
  <c r="X55" i="4"/>
  <c r="RH54" i="4"/>
  <c r="QN54" i="4"/>
  <c r="PT54" i="4"/>
  <c r="OZ54" i="4"/>
  <c r="OF54" i="4"/>
  <c r="MN54" i="4"/>
  <c r="LT54" i="4"/>
  <c r="KF54" i="4"/>
  <c r="JL54" i="4"/>
  <c r="HT54" i="4"/>
  <c r="FL54" i="4"/>
  <c r="ER54" i="4"/>
  <c r="CZ54" i="4"/>
  <c r="AR54" i="4"/>
  <c r="X54" i="4"/>
  <c r="QN33" i="4"/>
  <c r="PT33" i="4"/>
  <c r="MN33" i="4"/>
  <c r="LT33" i="4"/>
  <c r="KZ33" i="4"/>
  <c r="KF33" i="4"/>
  <c r="JL33" i="4"/>
  <c r="HT33" i="4"/>
  <c r="FL33" i="4"/>
  <c r="ER33" i="4"/>
  <c r="CZ33" i="4"/>
  <c r="CF33" i="4"/>
  <c r="BL33" i="4"/>
  <c r="AR33" i="4"/>
  <c r="X33" i="4"/>
  <c r="RH32" i="4"/>
  <c r="QN32" i="4"/>
  <c r="PT32" i="4"/>
  <c r="OF32" i="4"/>
  <c r="LT32" i="4"/>
  <c r="KZ32" i="4"/>
  <c r="HT32" i="4"/>
  <c r="GF32" i="4"/>
  <c r="FL32" i="4"/>
  <c r="ER32" i="4"/>
  <c r="CZ32" i="4"/>
  <c r="AR32" i="4"/>
  <c r="X32" i="4"/>
  <c r="RH31" i="4"/>
  <c r="QN31" i="4"/>
  <c r="PT31" i="4"/>
  <c r="OZ31" i="4"/>
  <c r="OF31" i="4"/>
  <c r="MN31" i="4"/>
  <c r="LT31" i="4"/>
  <c r="KF31" i="4"/>
  <c r="JL31" i="4"/>
  <c r="HT31" i="4"/>
  <c r="FL31" i="4"/>
  <c r="ER31" i="4"/>
  <c r="CZ31" i="4"/>
  <c r="AR31" i="4"/>
  <c r="X31" i="4"/>
  <c r="LZ10" i="4"/>
  <c r="IT10" i="4"/>
  <c r="FN10" i="4"/>
  <c r="CH10" i="4"/>
  <c r="B10" i="4"/>
  <c r="PF8" i="4"/>
  <c r="LZ8" i="4"/>
  <c r="IT8" i="4"/>
  <c r="FN8" i="4"/>
  <c r="CH8" i="4"/>
  <c r="B8" i="4"/>
  <c r="B5" i="4"/>
  <c r="CV10" i="5" l="1"/>
  <c r="AQ11" i="5"/>
  <c r="AU11" i="5"/>
  <c r="BO11" i="5"/>
  <c r="CI11" i="5"/>
  <c r="AH12" i="5"/>
  <c r="BB12" i="5"/>
  <c r="CT12" i="5"/>
  <c r="CX12" i="5"/>
  <c r="BL31" i="4"/>
  <c r="MN55" i="4"/>
  <c r="CA79" i="4"/>
  <c r="BO10" i="5"/>
  <c r="CW10" i="5"/>
  <c r="DG10" i="5"/>
  <c r="X11" i="5"/>
  <c r="AR11" i="5"/>
  <c r="CA12" i="5"/>
  <c r="CU12" i="5"/>
  <c r="CF31" i="4"/>
  <c r="RH33" i="4"/>
  <c r="CF54" i="4"/>
  <c r="GF54" i="4"/>
  <c r="CF55" i="4"/>
  <c r="KF55" i="4"/>
  <c r="GF56" i="4"/>
  <c r="DB79" i="4"/>
  <c r="IM79" i="4"/>
  <c r="JN80" i="4"/>
  <c r="AZ81" i="4"/>
  <c r="PZ81" i="4"/>
  <c r="X10" i="5"/>
  <c r="AH10" i="5"/>
  <c r="AR10" i="5"/>
  <c r="BB10" i="5"/>
  <c r="BF10" i="5"/>
  <c r="BP10" i="5"/>
  <c r="BZ10" i="5"/>
  <c r="CJ10" i="5"/>
  <c r="CT10" i="5"/>
  <c r="CX10" i="5"/>
  <c r="DH10" i="5"/>
  <c r="DR10" i="5"/>
  <c r="EB10" i="5"/>
  <c r="AI11" i="5"/>
  <c r="BC11" i="5"/>
  <c r="CA11" i="5"/>
  <c r="CU11" i="5"/>
  <c r="BD10" i="5"/>
  <c r="W11" i="5"/>
  <c r="BL54" i="4"/>
  <c r="W10" i="5"/>
  <c r="BE10" i="5"/>
  <c r="AI12" i="5"/>
  <c r="BC12" i="5"/>
  <c r="GF31" i="4"/>
  <c r="GZ31" i="4"/>
  <c r="KZ31" i="4"/>
  <c r="GZ54" i="4"/>
  <c r="KZ54" i="4"/>
  <c r="JN79" i="4"/>
  <c r="OY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<sst xmlns="http://schemas.openxmlformats.org/spreadsheetml/2006/main" count="262" uniqueCount="107">
  <si>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</si>
  <si>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</si>
  <si>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</si>
  <si>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</si>
  <si>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</si>
  <si>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</si>
  <si>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</si>
  <si>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</si>
  <si>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</si>
  <si>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</si>
  <si>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</si>
  <si>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</si>
  <si>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</si>
  <si>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</si>
  <si>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</si>
  <si>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</si>
  <si>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</si>
  <si>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</si>
  <si>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</si>
  <si>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</si>
  <si>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</si>
  <si>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</si>
  <si>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</si>
  <si>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</si>
  <si>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</si>
  <si>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</si>
  <si>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</si>
  <si>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</si>
  <si>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</si>
  <si>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</si>
  <si>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</si>
  <si>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</si>
  <si>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</si>
  <si>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</si>
  <si>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</si>
  <si>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</si>
  <si>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</si>
  <si>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</si>
  <si>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</si>
  <si>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</si>
  <si>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</si>
  <si>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</si>
  <si>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</si>
  <si>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</si>
  <si>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</si>
  <si>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</si>
  <si>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</si>
  <si>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</si>
  <si>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</si>
  <si>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</si>
  <si>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</si>
  <si>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</si>
  <si>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</si>
  <si>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</si>
  <si>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</si>
  <si>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</si>
  <si>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</si>
  <si>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</si>
  <si>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</si>
  <si>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</si>
  <si>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</si>
  <si>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</si>
  <si>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</si>
  <si>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</si>
  <si>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</si>
  <si>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</si>
  <si>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</si>
  <si>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</si>
  <si>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</si>
  <si>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</si>
  <si>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</si>
  <si>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</si>
  <si>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</si>
  <si>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</si>
  <si>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</si>
  <si>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</si>
  <si>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</si>
  <si>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</si>
  <si>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</si>
  <si>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</si>
  <si>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</si>
  <si>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</si>
  <si>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</si>
  <si>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</si>
  <si>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</si>
  <si>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</si>
  <si>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</si>
  <si>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</si>
  <si>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120006</t>
  </si>
  <si>
    <t>46</t>
  </si>
  <si>
    <t>02</t>
  </si>
  <si>
    <t>0</t>
  </si>
  <si>
    <t>000</t>
  </si>
  <si>
    <t>千葉県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</si>
  <si>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</si>
  <si>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</si>
  <si>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</si>
  <si>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</si>
  <si>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</si>
  <si>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</si>
  <si>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</si>
  <si>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</si>
  <si>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</si>
  <si>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</si>
  <si>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及び料金回収率は100％を超えており欠損金も生じていない。また、企業債の償還が進んだことから企業債残高対給水収益比率は低下し、類似団体平均を下回っている。流動性は高く、支払能力にも問題はないことから、経営の健全性は維持されている。
給水原価は、地域的な特性から水源に係る負担が大きいため、類似団体平均を上回っているが、施設利用率及び契約率は類似団体平均を大きく上回っており、高い効率性が保たれている。</t>
    <rPh sb="0" eb="2">
      <t>ケイジョウ</t>
    </rPh>
    <rPh sb="2" eb="4">
      <t>シュウシ</t>
    </rPh>
    <rPh sb="4" eb="6">
      <t>ヒリツ</t>
    </rPh>
    <rPh sb="6" eb="7">
      <t>オヨ</t>
    </rPh>
    <rPh sb="8" eb="10">
      <t>リョウキン</t>
    </rPh>
    <rPh sb="10" eb="12">
      <t>カイシュウ</t>
    </rPh>
    <rPh sb="12" eb="13">
      <t>リツ</t>
    </rPh>
    <rPh sb="19" eb="20">
      <t>コ</t>
    </rPh>
    <rPh sb="24" eb="27">
      <t>ケッソンキン</t>
    </rPh>
    <rPh sb="28" eb="29">
      <t>ショウ</t>
    </rPh>
    <rPh sb="38" eb="40">
      <t>キギョウ</t>
    </rPh>
    <rPh sb="40" eb="41">
      <t>サイ</t>
    </rPh>
    <rPh sb="42" eb="44">
      <t>ショウカン</t>
    </rPh>
    <rPh sb="45" eb="46">
      <t>スス</t>
    </rPh>
    <rPh sb="52" eb="54">
      <t>キギョウ</t>
    </rPh>
    <rPh sb="54" eb="55">
      <t>サイ</t>
    </rPh>
    <rPh sb="55" eb="57">
      <t>ザンダカ</t>
    </rPh>
    <rPh sb="57" eb="58">
      <t>タイ</t>
    </rPh>
    <rPh sb="58" eb="60">
      <t>キュウスイ</t>
    </rPh>
    <rPh sb="60" eb="62">
      <t>シュウエキ</t>
    </rPh>
    <rPh sb="62" eb="64">
      <t>ヒリツ</t>
    </rPh>
    <rPh sb="65" eb="67">
      <t>テイカ</t>
    </rPh>
    <rPh sb="69" eb="71">
      <t>ルイジ</t>
    </rPh>
    <rPh sb="71" eb="73">
      <t>ダンタイ</t>
    </rPh>
    <rPh sb="73" eb="75">
      <t>ヘイキン</t>
    </rPh>
    <rPh sb="76" eb="78">
      <t>シタマワ</t>
    </rPh>
    <rPh sb="83" eb="86">
      <t>リュウドウセイ</t>
    </rPh>
    <rPh sb="87" eb="88">
      <t>タカ</t>
    </rPh>
    <rPh sb="90" eb="91">
      <t>シ</t>
    </rPh>
    <rPh sb="91" eb="92">
      <t>ハラ</t>
    </rPh>
    <rPh sb="92" eb="94">
      <t>ノウリョク</t>
    </rPh>
    <rPh sb="96" eb="98">
      <t>モンダイ</t>
    </rPh>
    <rPh sb="106" eb="108">
      <t>ケイエイ</t>
    </rPh>
    <rPh sb="109" eb="112">
      <t>ケンゼンセイ</t>
    </rPh>
    <rPh sb="113" eb="115">
      <t>イジ</t>
    </rPh>
    <rPh sb="136" eb="138">
      <t>スイゲン</t>
    </rPh>
    <rPh sb="139" eb="140">
      <t>カカ</t>
    </rPh>
    <rPh sb="144" eb="145">
      <t>オオ</t>
    </rPh>
    <rPh sb="150" eb="152">
      <t>ルイジ</t>
    </rPh>
    <rPh sb="152" eb="154">
      <t>ダンタイ</t>
    </rPh>
    <rPh sb="154" eb="156">
      <t>ヘイキン</t>
    </rPh>
    <rPh sb="157" eb="159">
      <t>ウワマワ</t>
    </rPh>
    <rPh sb="165" eb="167">
      <t>シセツ</t>
    </rPh>
    <rPh sb="167" eb="170">
      <t>リヨウリツ</t>
    </rPh>
    <rPh sb="170" eb="171">
      <t>オヨ</t>
    </rPh>
    <rPh sb="176" eb="178">
      <t>ルイジ</t>
    </rPh>
    <rPh sb="178" eb="180">
      <t>ダンタイ</t>
    </rPh>
    <rPh sb="180" eb="182">
      <t>ヘイキン</t>
    </rPh>
    <rPh sb="183" eb="184">
      <t>オオ</t>
    </rPh>
    <rPh sb="186" eb="188">
      <t>ウワマワ</t>
    </rPh>
    <rPh sb="193" eb="194">
      <t>タカ</t>
    </rPh>
    <rPh sb="195" eb="197">
      <t>コウリツ</t>
    </rPh>
    <rPh sb="197" eb="198">
      <t>セイ</t>
    </rPh>
    <rPh sb="199" eb="200">
      <t>タモ</t>
    </rPh>
    <phoneticPr fontId="5"/>
  </si>
  <si>
    <t>管路経年比率は類似団体平均並みではあるが、値が上昇してきている。有形固定資産減価償却率は、年を追って値が上昇し、かつ類似団体平均との乖離が大きくなりつつあり、施設の老朽化対策が課題である。</t>
    <rPh sb="0" eb="2">
      <t>カンロ</t>
    </rPh>
    <rPh sb="2" eb="4">
      <t>ケイネン</t>
    </rPh>
    <rPh sb="4" eb="6">
      <t>ヒリツ</t>
    </rPh>
    <rPh sb="7" eb="9">
      <t>ルイジ</t>
    </rPh>
    <rPh sb="9" eb="11">
      <t>ダンタイ</t>
    </rPh>
    <rPh sb="11" eb="13">
      <t>ヘイキン</t>
    </rPh>
    <rPh sb="13" eb="14">
      <t>ナ</t>
    </rPh>
    <rPh sb="21" eb="22">
      <t>アタイ</t>
    </rPh>
    <rPh sb="23" eb="25">
      <t>ジョウショウ</t>
    </rPh>
    <rPh sb="32" eb="34">
      <t>ユウケイ</t>
    </rPh>
    <rPh sb="34" eb="36">
      <t>コテイ</t>
    </rPh>
    <rPh sb="36" eb="38">
      <t>シサン</t>
    </rPh>
    <rPh sb="38" eb="40">
      <t>ゲンカ</t>
    </rPh>
    <rPh sb="40" eb="42">
      <t>ショウキャク</t>
    </rPh>
    <rPh sb="42" eb="43">
      <t>リツ</t>
    </rPh>
    <rPh sb="45" eb="46">
      <t>トシ</t>
    </rPh>
    <rPh sb="47" eb="48">
      <t>オ</t>
    </rPh>
    <rPh sb="50" eb="51">
      <t>アタイ</t>
    </rPh>
    <rPh sb="52" eb="54">
      <t>ジョウショウ</t>
    </rPh>
    <rPh sb="58" eb="60">
      <t>ルイジ</t>
    </rPh>
    <rPh sb="60" eb="62">
      <t>ダンタイ</t>
    </rPh>
    <rPh sb="62" eb="64">
      <t>ヘイキン</t>
    </rPh>
    <rPh sb="66" eb="68">
      <t>カイリ</t>
    </rPh>
    <rPh sb="69" eb="70">
      <t>オオ</t>
    </rPh>
    <rPh sb="79" eb="81">
      <t>シセツ</t>
    </rPh>
    <rPh sb="82" eb="85">
      <t>ロウキュウカ</t>
    </rPh>
    <rPh sb="85" eb="87">
      <t>タイサク</t>
    </rPh>
    <rPh sb="88" eb="90">
      <t>カダイ</t>
    </rPh>
    <phoneticPr fontId="5"/>
  </si>
  <si>
    <t>経営の健全性及び効率性は保たれているが、事業の創設から半世紀が経過し、施設の老朽化が進んでいるため、平成３０年度から４０年間の長期計画に基づき、施設の更新・耐震化に取り組んでいる。
引続き効率的かつ計画的に建設改良事業を進め、安定給水を確保していく。</t>
    <rPh sb="0" eb="2">
      <t>ケイエイ</t>
    </rPh>
    <rPh sb="3" eb="6">
      <t>ケンゼンセイ</t>
    </rPh>
    <rPh sb="6" eb="7">
      <t>オヨ</t>
    </rPh>
    <rPh sb="8" eb="11">
      <t>コウリツセイ</t>
    </rPh>
    <rPh sb="12" eb="13">
      <t>タモ</t>
    </rPh>
    <rPh sb="20" eb="22">
      <t>ジギョウ</t>
    </rPh>
    <rPh sb="23" eb="25">
      <t>ソウセツ</t>
    </rPh>
    <rPh sb="27" eb="30">
      <t>ハンセイキ</t>
    </rPh>
    <rPh sb="31" eb="33">
      <t>ケイカ</t>
    </rPh>
    <rPh sb="35" eb="37">
      <t>シセツ</t>
    </rPh>
    <rPh sb="38" eb="41">
      <t>ロウキュウカ</t>
    </rPh>
    <rPh sb="42" eb="43">
      <t>スス</t>
    </rPh>
    <rPh sb="50" eb="52">
      <t>ヘイセイ</t>
    </rPh>
    <rPh sb="54" eb="56">
      <t>ネンド</t>
    </rPh>
    <rPh sb="63" eb="65">
      <t>チョウキ</t>
    </rPh>
    <rPh sb="65" eb="67">
      <t>ケイカク</t>
    </rPh>
    <rPh sb="68" eb="69">
      <t>モト</t>
    </rPh>
    <rPh sb="72" eb="74">
      <t>シセツ</t>
    </rPh>
    <rPh sb="75" eb="77">
      <t>コウシン</t>
    </rPh>
    <rPh sb="78" eb="81">
      <t>タイシンカ</t>
    </rPh>
    <rPh sb="82" eb="83">
      <t>ト</t>
    </rPh>
    <rPh sb="84" eb="85">
      <t>ク</t>
    </rPh>
    <rPh sb="91" eb="93">
      <t>ヒキツヅ</t>
    </rPh>
    <rPh sb="94" eb="97">
      <t>コウリツテキ</t>
    </rPh>
    <rPh sb="99" eb="102">
      <t>ケイカクテキ</t>
    </rPh>
    <rPh sb="103" eb="105">
      <t>ケンセツ</t>
    </rPh>
    <rPh sb="105" eb="107">
      <t>カイリョウ</t>
    </rPh>
    <rPh sb="107" eb="109">
      <t>ジギョウ</t>
    </rPh>
    <rPh sb="110" eb="111">
      <t>スス</t>
    </rPh>
    <rPh sb="113" eb="115">
      <t>アンテイ</t>
    </rPh>
    <rPh sb="115" eb="117">
      <t>キュウスイ</t>
    </rPh>
    <rPh sb="118" eb="120">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</si>
</sst>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58.66</c:v>
                </c:pt>
                <c:pt idx="1">
                  <c:v>59.82</c:v>
                </c:pt>
                <c:pt idx="2">
                  <c:v>61.25</c:v>
                </c:pt>
                <c:pt idx="3">
                  <c:v>62.76</c:v>
                </c:pt>
                <c:pt idx="4">
                  <c:v>64.150000000000006</c:v>
                </c:pt>
              </c:numCache>
            </c:numRef>
          </c:val>
          <c:extLst>
            <c:ext xmlns:c16="http://schemas.microsoft.com/office/drawing/2014/chart" uri="{C3380CC4-5D6E-409C-BE32-E72D297353CC}">
              <c16:uniqueId val="{00000000-49B2-409F-9FFC-4E171F8012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49B2-409F-9FFC-4E171F8012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E2-431D-96CF-AAB0DC1227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33E2-431D-96CF-AAB0DC1227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108.66</c:v>
                </c:pt>
                <c:pt idx="1">
                  <c:v>112.36</c:v>
                </c:pt>
                <c:pt idx="2">
                  <c:v>112.42</c:v>
                </c:pt>
                <c:pt idx="3">
                  <c:v>112.49</c:v>
                </c:pt>
                <c:pt idx="4">
                  <c:v>110.96</c:v>
                </c:pt>
              </c:numCache>
            </c:numRef>
          </c:val>
          <c:extLst>
            <c:ext xmlns:c16="http://schemas.microsoft.com/office/drawing/2014/chart" uri="{C3380CC4-5D6E-409C-BE32-E72D297353CC}">
              <c16:uniqueId val="{00000000-22C0-44B0-9133-58AF8905B1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22C0-44B0-9133-58AF8905B1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42.24</c:v>
                </c:pt>
                <c:pt idx="1">
                  <c:v>42.61</c:v>
                </c:pt>
                <c:pt idx="2">
                  <c:v>44.08</c:v>
                </c:pt>
                <c:pt idx="3">
                  <c:v>49.85</c:v>
                </c:pt>
                <c:pt idx="4">
                  <c:v>51.44</c:v>
                </c:pt>
              </c:numCache>
            </c:numRef>
          </c:val>
          <c:extLst>
            <c:ext xmlns:c16="http://schemas.microsoft.com/office/drawing/2014/chart" uri="{C3380CC4-5D6E-409C-BE32-E72D297353CC}">
              <c16:uniqueId val="{00000000-43B3-4B47-AE33-813F6CBB43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43B3-4B47-AE33-813F6CBB43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0.23</c:v>
                </c:pt>
                <c:pt idx="1">
                  <c:v>0</c:v>
                </c:pt>
                <c:pt idx="2">
                  <c:v>0.59</c:v>
                </c:pt>
                <c:pt idx="3">
                  <c:v>0</c:v>
                </c:pt>
                <c:pt idx="4">
                  <c:v>0.19</c:v>
                </c:pt>
              </c:numCache>
            </c:numRef>
          </c:val>
          <c:extLst>
            <c:ext xmlns:c16="http://schemas.microsoft.com/office/drawing/2014/chart" uri="{C3380CC4-5D6E-409C-BE32-E72D297353CC}">
              <c16:uniqueId val="{00000000-081B-4A39-8756-65EC5E4D36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081B-4A39-8756-65EC5E4D36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293.68</c:v>
                </c:pt>
                <c:pt idx="1">
                  <c:v>411.56</c:v>
                </c:pt>
                <c:pt idx="2">
                  <c:v>467.35</c:v>
                </c:pt>
                <c:pt idx="3">
                  <c:v>628.54</c:v>
                </c:pt>
                <c:pt idx="4">
                  <c:v>662.65</c:v>
                </c:pt>
              </c:numCache>
            </c:numRef>
          </c:val>
          <c:extLst>
            <c:ext xmlns:c16="http://schemas.microsoft.com/office/drawing/2014/chart" uri="{C3380CC4-5D6E-409C-BE32-E72D297353CC}">
              <c16:uniqueId val="{00000000-9CF0-45DD-AB96-A8597F6AFC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9CF0-45DD-AB96-A8597F6AFC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298.74</c:v>
                </c:pt>
                <c:pt idx="1">
                  <c:v>271.45999999999998</c:v>
                </c:pt>
                <c:pt idx="2">
                  <c:v>246.17</c:v>
                </c:pt>
                <c:pt idx="3">
                  <c:v>223.56</c:v>
                </c:pt>
                <c:pt idx="4">
                  <c:v>203.34</c:v>
                </c:pt>
              </c:numCache>
            </c:numRef>
          </c:val>
          <c:extLst>
            <c:ext xmlns:c16="http://schemas.microsoft.com/office/drawing/2014/chart" uri="{C3380CC4-5D6E-409C-BE32-E72D297353CC}">
              <c16:uniqueId val="{00000000-38AE-474A-9CB1-6BFE8BEA77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38AE-474A-9CB1-6BFE8BEA77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103.37</c:v>
                </c:pt>
                <c:pt idx="1">
                  <c:v>103.9</c:v>
                </c:pt>
                <c:pt idx="2">
                  <c:v>105.82</c:v>
                </c:pt>
                <c:pt idx="3">
                  <c:v>106.38</c:v>
                </c:pt>
                <c:pt idx="4">
                  <c:v>105.59</c:v>
                </c:pt>
              </c:numCache>
            </c:numRef>
          </c:val>
          <c:extLst>
            <c:ext xmlns:c16="http://schemas.microsoft.com/office/drawing/2014/chart" uri="{C3380CC4-5D6E-409C-BE32-E72D297353CC}">
              <c16:uniqueId val="{00000000-CF95-4275-BE95-7A3BC58FBC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CF95-4275-BE95-7A3BC58FBC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25.22</c:v>
                </c:pt>
                <c:pt idx="1">
                  <c:v>25.07</c:v>
                </c:pt>
                <c:pt idx="2">
                  <c:v>24.58</c:v>
                </c:pt>
                <c:pt idx="3">
                  <c:v>24.7</c:v>
                </c:pt>
                <c:pt idx="4">
                  <c:v>24.89</c:v>
                </c:pt>
              </c:numCache>
            </c:numRef>
          </c:val>
          <c:extLst>
            <c:ext xmlns:c16="http://schemas.microsoft.com/office/drawing/2014/chart" uri="{C3380CC4-5D6E-409C-BE32-E72D297353CC}">
              <c16:uniqueId val="{00000000-F9EC-48D6-813A-1E54E18048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F9EC-48D6-813A-1E54E18048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66.180000000000007</c:v>
                </c:pt>
                <c:pt idx="1">
                  <c:v>64.62</c:v>
                </c:pt>
                <c:pt idx="2">
                  <c:v>66.2</c:v>
                </c:pt>
                <c:pt idx="3">
                  <c:v>67.17</c:v>
                </c:pt>
                <c:pt idx="4">
                  <c:v>66.7</c:v>
                </c:pt>
              </c:numCache>
            </c:numRef>
          </c:val>
          <c:extLst>
            <c:ext xmlns:c16="http://schemas.microsoft.com/office/drawing/2014/chart" uri="{C3380CC4-5D6E-409C-BE32-E72D297353CC}">
              <c16:uniqueId val="{00000000-034C-4B68-BC8D-7ECE51EF5A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034C-4B68-BC8D-7ECE51EF5A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94.15</c:v>
                </c:pt>
                <c:pt idx="1">
                  <c:v>94.09</c:v>
                </c:pt>
                <c:pt idx="2">
                  <c:v>94.5</c:v>
                </c:pt>
                <c:pt idx="3">
                  <c:v>94.69</c:v>
                </c:pt>
                <c:pt idx="4">
                  <c:v>94.82</c:v>
                </c:pt>
              </c:numCache>
            </c:numRef>
          </c:val>
          <c:extLst>
            <c:ext xmlns:c16="http://schemas.microsoft.com/office/drawing/2014/chart" uri="{C3380CC4-5D6E-409C-BE32-E72D297353CC}">
              <c16:uniqueId val="{00000000-C106-4634-B7BD-A11F6A4ADE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C106-4634-B7BD-A11F6A4ADE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60"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千葉県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1150560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7</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767430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73.900000000000006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285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1090954</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108.66</v>
      </c>
      <c r="Y32" s="129"/>
      <c r="Z32" s="129"/>
      <c r="AA32" s="129"/>
      <c r="AB32" s="129"/>
      <c r="AC32" s="129"/>
      <c r="AD32" s="129"/>
      <c r="AE32" s="129"/>
      <c r="AF32" s="129"/>
      <c r="AG32" s="129"/>
      <c r="AH32" s="129"/>
      <c r="AI32" s="129"/>
      <c r="AJ32" s="129"/>
      <c r="AK32" s="129"/>
      <c r="AL32" s="129"/>
      <c r="AM32" s="129"/>
      <c r="AN32" s="129"/>
      <c r="AO32" s="129"/>
      <c r="AP32" s="129"/>
      <c r="AQ32" s="130"/>
      <c r="AR32" s="128">
        <f>データ!U6</f>
        <v>112.36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112.42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112.49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110.96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293.68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411.56</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467.35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628.54</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662.65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298.74</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271.45999999999998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246.17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223.56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203.34</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103.37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103.9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105.82</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106.38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105.59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25.22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25.07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24.58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24.7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24.89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66.180000000000007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64.62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66.2</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67.17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66.7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94.15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94.09</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94.5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94.69</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94.82</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58.66</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59.82</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61.25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62.76</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64.150000000000006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42.24</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42.61</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44.08</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49.85</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51.44</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0.23</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0.59</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0.19</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9iePsSZIHeLzo3pp64wcJbLiRwBngz/XYFijQrKkecOUgZWy5ZGAJag7KY7yrPuKnTcYvFzzzQDSdgVFoa9Ow==" saltValue="kQ9muF+dYz7+cbxfgR2cu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108.66</v>
      </c>
      <c r="U6" s="52">
        <f>U7</f>
        <v>112.36</v>
      </c>
      <c r="V6" s="52">
        <f>V7</f>
        <v>112.42</v>
      </c>
      <c r="W6" s="52">
        <f>W7</f>
        <v>112.49</v>
      </c>
      <c r="X6" s="52">
        <f t="shared" si="3"/>
        <v>110.96</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293.68</v>
      </c>
      <c r="AQ6" s="52">
        <f>AQ7</f>
        <v>411.56</v>
      </c>
      <c r="AR6" s="52">
        <f>AR7</f>
        <v>467.35</v>
      </c>
      <c r="AS6" s="52">
        <f>AS7</f>
        <v>628.54</v>
      </c>
      <c r="AT6" s="52">
        <f t="shared" si="3"/>
        <v>662.65</v>
      </c>
      <c r="AU6" s="52">
        <f t="shared" si="3"/>
        <v>312.67</v>
      </c>
      <c r="AV6" s="52">
        <f t="shared" si="3"/>
        <v>345.05</v>
      </c>
      <c r="AW6" s="52">
        <f t="shared" si="3"/>
        <v>379.14</v>
      </c>
      <c r="AX6" s="52">
        <f t="shared" si="3"/>
        <v>394.58</v>
      </c>
      <c r="AY6" s="52">
        <f t="shared" si="3"/>
        <v>368.36</v>
      </c>
      <c r="AZ6" s="50" t="str">
        <f>IF(AZ7="-","【-】","【"&amp;SUBSTITUTE(TEXT(AZ7,"#,##0.00"),"-","△")&amp;"】")</f>
        <v>【420.52】</v>
      </c>
      <c r="BA6" s="52">
        <f t="shared" si="3"/>
        <v>298.74</v>
      </c>
      <c r="BB6" s="52">
        <f>BB7</f>
        <v>271.45999999999998</v>
      </c>
      <c r="BC6" s="52">
        <f>BC7</f>
        <v>246.17</v>
      </c>
      <c r="BD6" s="52">
        <f>BD7</f>
        <v>223.56</v>
      </c>
      <c r="BE6" s="52">
        <f t="shared" si="3"/>
        <v>203.34</v>
      </c>
      <c r="BF6" s="52">
        <f t="shared" si="3"/>
        <v>272.8</v>
      </c>
      <c r="BG6" s="52">
        <f t="shared" si="3"/>
        <v>255.89</v>
      </c>
      <c r="BH6" s="52">
        <f t="shared" si="3"/>
        <v>242.57</v>
      </c>
      <c r="BI6" s="52">
        <f t="shared" si="3"/>
        <v>235.79</v>
      </c>
      <c r="BJ6" s="52">
        <f t="shared" si="3"/>
        <v>227.51</v>
      </c>
      <c r="BK6" s="50" t="str">
        <f>IF(BK7="-","【-】","【"&amp;SUBSTITUTE(TEXT(BK7,"#,##0.00"),"-","△")&amp;"】")</f>
        <v>【238.81】</v>
      </c>
      <c r="BL6" s="52">
        <f t="shared" si="3"/>
        <v>103.37</v>
      </c>
      <c r="BM6" s="52">
        <f>BM7</f>
        <v>103.9</v>
      </c>
      <c r="BN6" s="52">
        <f>BN7</f>
        <v>105.82</v>
      </c>
      <c r="BO6" s="52">
        <f>BO7</f>
        <v>106.38</v>
      </c>
      <c r="BP6" s="52">
        <f t="shared" si="3"/>
        <v>105.59</v>
      </c>
      <c r="BQ6" s="52">
        <f t="shared" si="3"/>
        <v>119.5</v>
      </c>
      <c r="BR6" s="52">
        <f t="shared" si="3"/>
        <v>118.99</v>
      </c>
      <c r="BS6" s="52">
        <f t="shared" si="3"/>
        <v>119.17</v>
      </c>
      <c r="BT6" s="52">
        <f t="shared" si="3"/>
        <v>117.72</v>
      </c>
      <c r="BU6" s="52">
        <f t="shared" si="3"/>
        <v>117.69</v>
      </c>
      <c r="BV6" s="50" t="str">
        <f>IF(BV7="-","【-】","【"&amp;SUBSTITUTE(TEXT(BV7,"#,##0.00"),"-","△")&amp;"】")</f>
        <v>【115.00】</v>
      </c>
      <c r="BW6" s="52">
        <f t="shared" si="3"/>
        <v>25.22</v>
      </c>
      <c r="BX6" s="52">
        <f>BX7</f>
        <v>25.07</v>
      </c>
      <c r="BY6" s="52">
        <f>BY7</f>
        <v>24.58</v>
      </c>
      <c r="BZ6" s="52">
        <f>BZ7</f>
        <v>24.7</v>
      </c>
      <c r="CA6" s="52">
        <f t="shared" si="3"/>
        <v>24.89</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66.180000000000007</v>
      </c>
      <c r="CI6" s="52">
        <f>CI7</f>
        <v>64.62</v>
      </c>
      <c r="CJ6" s="52">
        <f>CJ7</f>
        <v>66.2</v>
      </c>
      <c r="CK6" s="52">
        <f>CK7</f>
        <v>67.17</v>
      </c>
      <c r="CL6" s="52">
        <f t="shared" si="5"/>
        <v>66.7</v>
      </c>
      <c r="CM6" s="52">
        <f t="shared" si="5"/>
        <v>57.52</v>
      </c>
      <c r="CN6" s="52">
        <f t="shared" si="5"/>
        <v>57.55</v>
      </c>
      <c r="CO6" s="52">
        <f t="shared" si="5"/>
        <v>57.69</v>
      </c>
      <c r="CP6" s="52">
        <f t="shared" si="5"/>
        <v>58.56</v>
      </c>
      <c r="CQ6" s="52">
        <f t="shared" si="5"/>
        <v>57.96</v>
      </c>
      <c r="CR6" s="50" t="str">
        <f>IF(CR7="-","【-】","【"&amp;SUBSTITUTE(TEXT(CR7,"#,##0.00"),"-","△")&amp;"】")</f>
        <v>【55.21】</v>
      </c>
      <c r="CS6" s="52">
        <f t="shared" ref="CS6:DB6" si="6">CS7</f>
        <v>94.15</v>
      </c>
      <c r="CT6" s="52">
        <f>CT7</f>
        <v>94.09</v>
      </c>
      <c r="CU6" s="52">
        <f>CU7</f>
        <v>94.5</v>
      </c>
      <c r="CV6" s="52">
        <f>CV7</f>
        <v>94.69</v>
      </c>
      <c r="CW6" s="52">
        <f t="shared" si="6"/>
        <v>94.82</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58.66</v>
      </c>
      <c r="DE6" s="52">
        <f>DE7</f>
        <v>59.82</v>
      </c>
      <c r="DF6" s="52">
        <f>DF7</f>
        <v>61.25</v>
      </c>
      <c r="DG6" s="52">
        <f>DG7</f>
        <v>62.76</v>
      </c>
      <c r="DH6" s="52">
        <f t="shared" si="7"/>
        <v>64.150000000000006</v>
      </c>
      <c r="DI6" s="52">
        <f t="shared" si="7"/>
        <v>57.35</v>
      </c>
      <c r="DJ6" s="52">
        <f t="shared" si="7"/>
        <v>57.93</v>
      </c>
      <c r="DK6" s="52">
        <f t="shared" si="7"/>
        <v>58.88</v>
      </c>
      <c r="DL6" s="52">
        <f t="shared" si="7"/>
        <v>59.48</v>
      </c>
      <c r="DM6" s="52">
        <f t="shared" si="7"/>
        <v>60.09</v>
      </c>
      <c r="DN6" s="50" t="str">
        <f>IF(DN7="-","【-】","【"&amp;SUBSTITUTE(TEXT(DN7,"#,##0.00"),"-","△")&amp;"】")</f>
        <v>【59.23】</v>
      </c>
      <c r="DO6" s="52">
        <f t="shared" ref="DO6:DX6" si="8">DO7</f>
        <v>42.24</v>
      </c>
      <c r="DP6" s="52">
        <f>DP7</f>
        <v>42.61</v>
      </c>
      <c r="DQ6" s="52">
        <f>DQ7</f>
        <v>44.08</v>
      </c>
      <c r="DR6" s="52">
        <f>DR7</f>
        <v>49.85</v>
      </c>
      <c r="DS6" s="52">
        <f t="shared" si="8"/>
        <v>51.44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0.23</v>
      </c>
      <c r="EA6" s="52">
        <f>EA7</f>
        <v>0</v>
      </c>
      <c r="EB6" s="52">
        <f>EB7</f>
        <v>0.59</v>
      </c>
      <c r="EC6" s="52">
        <f>EC7</f>
        <v>0</v>
      </c>
      <c r="ED6" s="52">
        <f t="shared" si="9"/>
        <v>0.19</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1150560</v>
      </c>
      <c r="L7" s="54" t="s">
        <v>96</v>
      </c>
      <c r="M7" s="55">
        <v>7</v>
      </c>
      <c r="N7" s="55">
        <v>767430</v>
      </c>
      <c r="O7" s="56" t="s">
        <v>97</v>
      </c>
      <c r="P7" s="56">
        <v>73.900000000000006</v>
      </c>
      <c r="Q7" s="55">
        <v>285</v>
      </c>
      <c r="R7" s="55">
        <v>1090954</v>
      </c>
      <c r="S7" s="54" t="s">
        <v>98</v>
      </c>
      <c r="T7" s="57">
        <v>108.66</v>
      </c>
      <c r="U7" s="57">
        <v>112.36</v>
      </c>
      <c r="V7" s="57">
        <v>112.42</v>
      </c>
      <c r="W7" s="57">
        <v>112.49</v>
      </c>
      <c r="X7" s="57">
        <v>110.96</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293.68</v>
      </c>
      <c r="AQ7" s="57">
        <v>411.56</v>
      </c>
      <c r="AR7" s="57">
        <v>467.35</v>
      </c>
      <c r="AS7" s="57">
        <v>628.54</v>
      </c>
      <c r="AT7" s="57">
        <v>662.65</v>
      </c>
      <c r="AU7" s="57">
        <v>312.67</v>
      </c>
      <c r="AV7" s="57">
        <v>345.05</v>
      </c>
      <c r="AW7" s="57">
        <v>379.14</v>
      </c>
      <c r="AX7" s="57">
        <v>394.58</v>
      </c>
      <c r="AY7" s="57">
        <v>368.36</v>
      </c>
      <c r="AZ7" s="57">
        <v>420.52</v>
      </c>
      <c r="BA7" s="57">
        <v>298.74</v>
      </c>
      <c r="BB7" s="57">
        <v>271.45999999999998</v>
      </c>
      <c r="BC7" s="57">
        <v>246.17</v>
      </c>
      <c r="BD7" s="57">
        <v>223.56</v>
      </c>
      <c r="BE7" s="57">
        <v>203.34</v>
      </c>
      <c r="BF7" s="57">
        <v>272.8</v>
      </c>
      <c r="BG7" s="57">
        <v>255.89</v>
      </c>
      <c r="BH7" s="57">
        <v>242.57</v>
      </c>
      <c r="BI7" s="57">
        <v>235.79</v>
      </c>
      <c r="BJ7" s="57">
        <v>227.51</v>
      </c>
      <c r="BK7" s="57">
        <v>238.81</v>
      </c>
      <c r="BL7" s="57">
        <v>103.37</v>
      </c>
      <c r="BM7" s="57">
        <v>103.9</v>
      </c>
      <c r="BN7" s="57">
        <v>105.82</v>
      </c>
      <c r="BO7" s="57">
        <v>106.38</v>
      </c>
      <c r="BP7" s="57">
        <v>105.59</v>
      </c>
      <c r="BQ7" s="57">
        <v>119.5</v>
      </c>
      <c r="BR7" s="57">
        <v>118.99</v>
      </c>
      <c r="BS7" s="57">
        <v>119.17</v>
      </c>
      <c r="BT7" s="57">
        <v>117.72</v>
      </c>
      <c r="BU7" s="57">
        <v>117.69</v>
      </c>
      <c r="BV7" s="57">
        <v>115</v>
      </c>
      <c r="BW7" s="57">
        <v>25.22</v>
      </c>
      <c r="BX7" s="57">
        <v>25.07</v>
      </c>
      <c r="BY7" s="57">
        <v>24.58</v>
      </c>
      <c r="BZ7" s="57">
        <v>24.7</v>
      </c>
      <c r="CA7" s="57">
        <v>24.89</v>
      </c>
      <c r="CB7" s="57">
        <v>16.91</v>
      </c>
      <c r="CC7" s="57">
        <v>16.850000000000001</v>
      </c>
      <c r="CD7" s="57">
        <v>16.8</v>
      </c>
      <c r="CE7" s="57">
        <v>17.03</v>
      </c>
      <c r="CF7" s="57">
        <v>17.07</v>
      </c>
      <c r="CG7" s="57">
        <v>18.600000000000001</v>
      </c>
      <c r="CH7" s="57">
        <v>66.180000000000007</v>
      </c>
      <c r="CI7" s="57">
        <v>64.62</v>
      </c>
      <c r="CJ7" s="57">
        <v>66.2</v>
      </c>
      <c r="CK7" s="57">
        <v>67.17</v>
      </c>
      <c r="CL7" s="57">
        <v>66.7</v>
      </c>
      <c r="CM7" s="57">
        <v>57.52</v>
      </c>
      <c r="CN7" s="57">
        <v>57.55</v>
      </c>
      <c r="CO7" s="57">
        <v>57.69</v>
      </c>
      <c r="CP7" s="57">
        <v>58.56</v>
      </c>
      <c r="CQ7" s="57">
        <v>57.96</v>
      </c>
      <c r="CR7" s="57">
        <v>55.21</v>
      </c>
      <c r="CS7" s="57">
        <v>94.15</v>
      </c>
      <c r="CT7" s="57">
        <v>94.09</v>
      </c>
      <c r="CU7" s="57">
        <v>94.5</v>
      </c>
      <c r="CV7" s="57">
        <v>94.69</v>
      </c>
      <c r="CW7" s="57">
        <v>94.82</v>
      </c>
      <c r="CX7" s="57">
        <v>79.7</v>
      </c>
      <c r="CY7" s="57">
        <v>79.42</v>
      </c>
      <c r="CZ7" s="57">
        <v>79.2</v>
      </c>
      <c r="DA7" s="57">
        <v>80.5</v>
      </c>
      <c r="DB7" s="57">
        <v>80.540000000000006</v>
      </c>
      <c r="DC7" s="57">
        <v>77.39</v>
      </c>
      <c r="DD7" s="57">
        <v>58.66</v>
      </c>
      <c r="DE7" s="57">
        <v>59.82</v>
      </c>
      <c r="DF7" s="57">
        <v>61.25</v>
      </c>
      <c r="DG7" s="57">
        <v>62.76</v>
      </c>
      <c r="DH7" s="57">
        <v>64.150000000000006</v>
      </c>
      <c r="DI7" s="57">
        <v>57.35</v>
      </c>
      <c r="DJ7" s="57">
        <v>57.93</v>
      </c>
      <c r="DK7" s="57">
        <v>58.88</v>
      </c>
      <c r="DL7" s="57">
        <v>59.48</v>
      </c>
      <c r="DM7" s="57">
        <v>60.09</v>
      </c>
      <c r="DN7" s="57">
        <v>59.23</v>
      </c>
      <c r="DO7" s="57">
        <v>42.24</v>
      </c>
      <c r="DP7" s="57">
        <v>42.61</v>
      </c>
      <c r="DQ7" s="57">
        <v>44.08</v>
      </c>
      <c r="DR7" s="57">
        <v>49.85</v>
      </c>
      <c r="DS7" s="57">
        <v>51.44</v>
      </c>
      <c r="DT7" s="57">
        <v>37.619999999999997</v>
      </c>
      <c r="DU7" s="57">
        <v>41.79</v>
      </c>
      <c r="DV7" s="57">
        <v>43.44</v>
      </c>
      <c r="DW7" s="57">
        <v>48.09</v>
      </c>
      <c r="DX7" s="57">
        <v>50.93</v>
      </c>
      <c r="DY7" s="57">
        <v>47.77</v>
      </c>
      <c r="DZ7" s="57">
        <v>0.23</v>
      </c>
      <c r="EA7" s="57">
        <v>0</v>
      </c>
      <c r="EB7" s="57">
        <v>0.59</v>
      </c>
      <c r="EC7" s="57">
        <v>0</v>
      </c>
      <c r="ED7" s="57">
        <v>0.19</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108.66</v>
      </c>
      <c r="V11" s="65">
        <f>IF(U6="-",NA(),U6)</f>
        <v>112.36</v>
      </c>
      <c r="W11" s="65">
        <f>IF(V6="-",NA(),V6)</f>
        <v>112.42</v>
      </c>
      <c r="X11" s="65">
        <f>IF(W6="-",NA(),W6)</f>
        <v>112.49</v>
      </c>
      <c r="Y11" s="65">
        <f>IF(X6="-",NA(),X6)</f>
        <v>110.96</v>
      </c>
      <c r="AE11" s="64" t="s">
        <v>23</v>
      </c>
      <c r="AF11" s="65">
        <f>IF(AE6="-",NA(),AE6)</f>
        <v>0</v>
      </c>
      <c r="AG11" s="65">
        <f>IF(AF6="-",NA(),AF6)</f>
        <v>0</v>
      </c>
      <c r="AH11" s="65">
        <f>IF(AG6="-",NA(),AG6)</f>
        <v>0</v>
      </c>
      <c r="AI11" s="65">
        <f>IF(AH6="-",NA(),AH6)</f>
        <v>0</v>
      </c>
      <c r="AJ11" s="65">
        <f>IF(AI6="-",NA(),AI6)</f>
        <v>0</v>
      </c>
      <c r="AP11" s="64" t="s">
        <v>23</v>
      </c>
      <c r="AQ11" s="65">
        <f>IF(AP6="-",NA(),AP6)</f>
        <v>293.68</v>
      </c>
      <c r="AR11" s="65">
        <f>IF(AQ6="-",NA(),AQ6)</f>
        <v>411.56</v>
      </c>
      <c r="AS11" s="65">
        <f>IF(AR6="-",NA(),AR6)</f>
        <v>467.35</v>
      </c>
      <c r="AT11" s="65">
        <f>IF(AS6="-",NA(),AS6)</f>
        <v>628.54</v>
      </c>
      <c r="AU11" s="65">
        <f>IF(AT6="-",NA(),AT6)</f>
        <v>662.65</v>
      </c>
      <c r="BA11" s="64" t="s">
        <v>23</v>
      </c>
      <c r="BB11" s="65">
        <f>IF(BA6="-",NA(),BA6)</f>
        <v>298.74</v>
      </c>
      <c r="BC11" s="65">
        <f>IF(BB6="-",NA(),BB6)</f>
        <v>271.45999999999998</v>
      </c>
      <c r="BD11" s="65">
        <f>IF(BC6="-",NA(),BC6)</f>
        <v>246.17</v>
      </c>
      <c r="BE11" s="65">
        <f>IF(BD6="-",NA(),BD6)</f>
        <v>223.56</v>
      </c>
      <c r="BF11" s="65">
        <f>IF(BE6="-",NA(),BE6)</f>
        <v>203.34</v>
      </c>
      <c r="BL11" s="64" t="s">
        <v>23</v>
      </c>
      <c r="BM11" s="65">
        <f>IF(BL6="-",NA(),BL6)</f>
        <v>103.37</v>
      </c>
      <c r="BN11" s="65">
        <f>IF(BM6="-",NA(),BM6)</f>
        <v>103.9</v>
      </c>
      <c r="BO11" s="65">
        <f>IF(BN6="-",NA(),BN6)</f>
        <v>105.82</v>
      </c>
      <c r="BP11" s="65">
        <f>IF(BO6="-",NA(),BO6)</f>
        <v>106.38</v>
      </c>
      <c r="BQ11" s="65">
        <f>IF(BP6="-",NA(),BP6)</f>
        <v>105.59</v>
      </c>
      <c r="BW11" s="64" t="s">
        <v>23</v>
      </c>
      <c r="BX11" s="65">
        <f>IF(BW6="-",NA(),BW6)</f>
        <v>25.22</v>
      </c>
      <c r="BY11" s="65">
        <f>IF(BX6="-",NA(),BX6)</f>
        <v>25.07</v>
      </c>
      <c r="BZ11" s="65">
        <f>IF(BY6="-",NA(),BY6)</f>
        <v>24.58</v>
      </c>
      <c r="CA11" s="65">
        <f>IF(BZ6="-",NA(),BZ6)</f>
        <v>24.7</v>
      </c>
      <c r="CB11" s="65">
        <f>IF(CA6="-",NA(),CA6)</f>
        <v>24.89</v>
      </c>
      <c r="CH11" s="64" t="s">
        <v>23</v>
      </c>
      <c r="CI11" s="65">
        <f>IF(CH6="-",NA(),CH6)</f>
        <v>66.180000000000007</v>
      </c>
      <c r="CJ11" s="65">
        <f>IF(CI6="-",NA(),CI6)</f>
        <v>64.62</v>
      </c>
      <c r="CK11" s="65">
        <f>IF(CJ6="-",NA(),CJ6)</f>
        <v>66.2</v>
      </c>
      <c r="CL11" s="65">
        <f>IF(CK6="-",NA(),CK6)</f>
        <v>67.17</v>
      </c>
      <c r="CM11" s="65">
        <f>IF(CL6="-",NA(),CL6)</f>
        <v>66.7</v>
      </c>
      <c r="CS11" s="64" t="s">
        <v>23</v>
      </c>
      <c r="CT11" s="65">
        <f>IF(CS6="-",NA(),CS6)</f>
        <v>94.15</v>
      </c>
      <c r="CU11" s="65">
        <f>IF(CT6="-",NA(),CT6)</f>
        <v>94.09</v>
      </c>
      <c r="CV11" s="65">
        <f>IF(CU6="-",NA(),CU6)</f>
        <v>94.5</v>
      </c>
      <c r="CW11" s="65">
        <f>IF(CV6="-",NA(),CV6)</f>
        <v>94.69</v>
      </c>
      <c r="CX11" s="65">
        <f>IF(CW6="-",NA(),CW6)</f>
        <v>94.82</v>
      </c>
      <c r="DD11" s="64" t="s">
        <v>23</v>
      </c>
      <c r="DE11" s="65">
        <f>IF(DD6="-",NA(),DD6)</f>
        <v>58.66</v>
      </c>
      <c r="DF11" s="65">
        <f>IF(DE6="-",NA(),DE6)</f>
        <v>59.82</v>
      </c>
      <c r="DG11" s="65">
        <f>IF(DF6="-",NA(),DF6)</f>
        <v>61.25</v>
      </c>
      <c r="DH11" s="65">
        <f>IF(DG6="-",NA(),DG6)</f>
        <v>62.76</v>
      </c>
      <c r="DI11" s="65">
        <f>IF(DH6="-",NA(),DH6)</f>
        <v>64.150000000000006</v>
      </c>
      <c r="DO11" s="64" t="s">
        <v>23</v>
      </c>
      <c r="DP11" s="65">
        <f>IF(DO6="-",NA(),DO6)</f>
        <v>42.24</v>
      </c>
      <c r="DQ11" s="65">
        <f>IF(DP6="-",NA(),DP6)</f>
        <v>42.61</v>
      </c>
      <c r="DR11" s="65">
        <f>IF(DQ6="-",NA(),DQ6)</f>
        <v>44.08</v>
      </c>
      <c r="DS11" s="65">
        <f>IF(DR6="-",NA(),DR6)</f>
        <v>49.85</v>
      </c>
      <c r="DT11" s="65">
        <f>IF(DS6="-",NA(),DS6)</f>
        <v>51.44</v>
      </c>
      <c r="DZ11" s="64" t="s">
        <v>23</v>
      </c>
      <c r="EA11" s="65">
        <f>IF(DZ6="-",NA(),DZ6)</f>
        <v>0.23</v>
      </c>
      <c r="EB11" s="65">
        <f>IF(EA6="-",NA(),EA6)</f>
        <v>0</v>
      </c>
      <c r="EC11" s="65">
        <f>IF(EB6="-",NA(),EB6)</f>
        <v>0.59</v>
      </c>
      <c r="ED11" s="65">
        <f>IF(EC6="-",NA(),EC6)</f>
        <v>0</v>
      </c>
      <c r="EE11" s="65">
        <f>IF(ED6="-",NA(),ED6)</f>
        <v>0.19</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2021-01-21T07:13:12Z</cp:lastPrinted>
  <dcterms:created xsi:type="dcterms:W3CDTF">2020-12-04T03:41:53Z</dcterms:created>
  <dcterms:modified xsi:type="dcterms:W3CDTF">2021-01-21T07:16:16Z</dcterms:modified>
  <cp:category/>
</cp:coreProperties>
</file>