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y.umgk\Desktop\【経営比較分析表】2019_120006_47_1718\"/>
    </mc:Choice>
  </mc:AlternateContent>
  <workbookProtection workbookAlgorithmName="SHA-512" workbookHashValue="0K4OKPU/Lbb6vUDxZaz/cHKqkdYS1RwWrD2CqS8xvLMoMwOsDQKT3ukfLSlL+2ZKuB0dZb+qPvwVkX/2AG2xaQ==" workbookSaltValue="EZ0TICNcKskVonrDQHlD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<sst xmlns="http://schemas.openxmlformats.org/spreadsheetml/2006/main" count="236" uniqueCount="121">
  <si>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</si>
  <si>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</si>
  <si>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</si>
  <si>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</si>
  <si>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</si>
  <si>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</si>
  <si>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</si>
  <si>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</si>
  <si>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</si>
  <si>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</si>
  <si>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</si>
  <si>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</si>
  <si>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</si>
  <si>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</si>
  <si>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</si>
  <si>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</si>
  <si>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</si>
  <si>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</si>
  <si>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</si>
  <si>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</si>
  <si>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</si>
  <si>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</si>
  <si>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</si>
  <si>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</si>
  <si>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</si>
  <si>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</si>
  <si>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</si>
  <si>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</si>
  <si>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</si>
  <si>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</si>
  <si>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</si>
  <si>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</si>
  <si>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</si>
  <si>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</si>
  <si>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</si>
  <si>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</si>
  <si>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</si>
  <si>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</si>
  <si>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</si>
  <si>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</si>
  <si>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</si>
  <si>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</si>
  <si>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</si>
  <si>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</si>
  <si>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</si>
  <si>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</si>
  <si>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</si>
  <si>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</si>
  <si>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</si>
  <si>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</si>
  <si>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</si>
  <si>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</si>
  <si>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</si>
  <si>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</si>
  <si>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</si>
  <si>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</si>
  <si>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</si>
  <si>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</si>
  <si>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</si>
  <si>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</si>
  <si>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</si>
  <si>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</si>
  <si>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</si>
  <si>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</si>
  <si>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</si>
  <si>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</si>
  <si>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</si>
  <si>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</si>
  <si>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</si>
  <si>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</si>
  <si>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</si>
  <si>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</si>
  <si>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</si>
  <si>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</si>
  <si>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</si>
  <si>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</si>
  <si>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</si>
  <si>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</si>
  <si>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</si>
  <si>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</si>
  <si>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</si>
  <si>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</si>
  <si>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</si>
  <si>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</si>
  <si>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</si>
  <si>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</si>
  <si>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</si>
  <si>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</si>
  <si>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</si>
  <si>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</si>
  <si>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</si>
  <si>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</si>
  <si>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</si>
  <si>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</si>
  <si>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</si>
  <si>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</si>
  <si>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</si>
  <si>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</si>
  <si>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</si>
  <si>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</si>
  <si>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</si>
  <si>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</si>
  <si>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</si>
  <si>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</si>
  <si>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</si>
  <si>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</si>
  <si>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</si>
  <si>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</si>
  <si>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</si>
  <si>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</si>
  <si>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</si>
  <si>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</si>
  <si>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</si>
  <si>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</si>
  <si>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</si>
  <si>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</si>
  <si>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</si>
  <si>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</si>
  <si>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法定耐用年数を経過している管渠はなく、老朽化の進んだ管渠が少ないため平均値より低い値を示しているが、今後10年間に耐用年数の経過により更新時期が到来する管渠が存在することから、更新が必要なものは適切に整備していく必要がある。</t>
  </si>
  <si>
    <t>収益収支比率、企業債残高対事業規模比率等の指標から経営状況が悪化している状況はみられないが、耐用年数を経過して老朽化した施設の更新については投資計画等と併せ計画的に行っていく必要がある。</t>
    <phoneticPr fontId="4"/>
  </si>
  <si>
    <t>・収益的収支比率
　100%を上回っており安定している。
　なお、元金償還に充てた一般会計繰入金は収益として算入されていないため、前年度まで100 ％を下回る推移をしているが、一般会計繰入金を勘案した実質的な収支比率は100％となる。
・企業債残高対事業規模比率
　建設事業のピークを過ぎ、企業債残高が緩やかに減少傾向にあることから、平均値を下回り推移している。
・経費回収率
　流域下水道事業では、下水道使用者へ使用料を徴収せず、市町へ負担を求めているため0％となっている。
・汚水処理原価
　包括的民間委託を導入するなど、経費の削減に努めている。また有収水量の増加に伴い日平均処理水量も増加しており、平均値を下回る原価を安定的に維持している。
・施設利用率・水洗化率
　流域市町の面整備の進捗により、水洗化率は100％に近い数値で推移している。また、有収水量が増加したことにより、施設利用率も増加傾向にある。</t>
    <rPh sb="15" eb="17">
      <t>ウワマワ</t>
    </rPh>
    <rPh sb="21" eb="23">
      <t>アンテイ</t>
    </rPh>
    <rPh sb="65" eb="68">
      <t>ゼンネンド</t>
    </rPh>
    <rPh sb="88" eb="90">
      <t>イッパン</t>
    </rPh>
    <rPh sb="90" eb="92">
      <t>カイケイ</t>
    </rPh>
    <rPh sb="92" eb="94">
      <t>クリイレ</t>
    </rPh>
    <rPh sb="94" eb="95">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</si>
</sst>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0.01</c:v>
                </c:pt>
                <c:pt idx="1">
                  <c:v>0.02</c:v>
                </c:pt>
                <c:pt idx="2">
                  <c:v>0.06</c:v>
                </c:pt>
                <c:pt idx="3">
                  <c:v>0.03</c:v>
                </c:pt>
                <c:pt idx="4">
                  <c:v>0.03</c:v>
                </c:pt>
              </c:numCache>
            </c:numRef>
          </c:val>
          <c:extLst>
            <c:ext xmlns:c16="http://schemas.microsoft.com/office/drawing/2014/chart" uri="{C3380CC4-5D6E-409C-BE32-E72D297353CC}">
              <c16:uniqueId val="{00000000-8504-4C3C-80E6-282AC4078F2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c:ext xmlns:c16="http://schemas.microsoft.com/office/drawing/2014/chart" uri="{C3380CC4-5D6E-409C-BE32-E72D297353CC}">
              <c16:uniqueId val="{00000001-8504-4C3C-80E6-282AC4078F2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66.52</c:v>
                </c:pt>
                <c:pt idx="1">
                  <c:v>66.67</c:v>
                </c:pt>
                <c:pt idx="2">
                  <c:v>50.71</c:v>
                </c:pt>
                <c:pt idx="3">
                  <c:v>67.06</c:v>
                </c:pt>
                <c:pt idx="4">
                  <c:v>68.34</c:v>
                </c:pt>
              </c:numCache>
            </c:numRef>
          </c:val>
          <c:extLst>
            <c:ext xmlns:c16="http://schemas.microsoft.com/office/drawing/2014/chart" uri="{C3380CC4-5D6E-409C-BE32-E72D297353CC}">
              <c16:uniqueId val="{00000000-724A-4F29-A917-FF0C85C0C7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c:ext xmlns:c16="http://schemas.microsoft.com/office/drawing/2014/chart" uri="{C3380CC4-5D6E-409C-BE32-E72D297353CC}">
              <c16:uniqueId val="{00000001-724A-4F29-A917-FF0C85C0C7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95.22</c:v>
                </c:pt>
                <c:pt idx="1">
                  <c:v>93.48</c:v>
                </c:pt>
                <c:pt idx="2">
                  <c:v>93.52</c:v>
                </c:pt>
                <c:pt idx="3">
                  <c:v>95.31</c:v>
                </c:pt>
                <c:pt idx="4">
                  <c:v>95.32</c:v>
                </c:pt>
              </c:numCache>
            </c:numRef>
          </c:val>
          <c:extLst>
            <c:ext xmlns:c16="http://schemas.microsoft.com/office/drawing/2014/chart" uri="{C3380CC4-5D6E-409C-BE32-E72D297353CC}">
              <c16:uniqueId val="{00000000-DD65-44C8-B0A4-E1BA0649DC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c:ext xmlns:c16="http://schemas.microsoft.com/office/drawing/2014/chart" uri="{C3380CC4-5D6E-409C-BE32-E72D297353CC}">
              <c16:uniqueId val="{00000001-DD65-44C8-B0A4-E1BA0649DC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93.45</c:v>
                </c:pt>
                <c:pt idx="1">
                  <c:v>95.15</c:v>
                </c:pt>
                <c:pt idx="2">
                  <c:v>90.84</c:v>
                </c:pt>
                <c:pt idx="3">
                  <c:v>94.59</c:v>
                </c:pt>
                <c:pt idx="4">
                  <c:v>102.26</c:v>
                </c:pt>
              </c:numCache>
            </c:numRef>
          </c:val>
          <c:extLst>
            <c:ext xmlns:c16="http://schemas.microsoft.com/office/drawing/2014/chart" uri="{C3380CC4-5D6E-409C-BE32-E72D297353CC}">
              <c16:uniqueId val="{00000000-604A-4D85-A875-914F67A87D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A-4D85-A875-914F67A87D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BF-4BFC-B3A4-9F8FA0A552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BF-4BFC-B3A4-9F8FA0A552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7-4517-97D5-943D4C7AA2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7-4517-97D5-943D4C7AA2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1B-45FB-A31E-9A2BE59F9A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1B-45FB-A31E-9A2BE59F9A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BE-498D-A222-6666184DD7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BE-498D-A222-6666184DD7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139.72999999999999</c:v>
                </c:pt>
                <c:pt idx="1">
                  <c:v>135.08000000000001</c:v>
                </c:pt>
                <c:pt idx="2">
                  <c:v>127.78</c:v>
                </c:pt>
                <c:pt idx="3">
                  <c:v>165.17</c:v>
                </c:pt>
                <c:pt idx="4">
                  <c:v>163.44</c:v>
                </c:pt>
              </c:numCache>
            </c:numRef>
          </c:val>
          <c:extLst>
            <c:ext xmlns:c16="http://schemas.microsoft.com/office/drawing/2014/chart" uri="{C3380CC4-5D6E-409C-BE32-E72D297353CC}">
              <c16:uniqueId val="{00000000-DDB6-40C6-931A-270B4258EC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c:ext xmlns:c16="http://schemas.microsoft.com/office/drawing/2014/chart" uri="{C3380CC4-5D6E-409C-BE32-E72D297353CC}">
              <c16:uniqueId val="{00000001-DDB6-40C6-931A-270B4258EC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35-4066-9CC2-C3DFAB026D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735-4066-9CC2-C3DFAB026D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51.26</c:v>
                </c:pt>
                <c:pt idx="1">
                  <c:v>49.4</c:v>
                </c:pt>
                <c:pt idx="2">
                  <c:v>50.93</c:v>
                </c:pt>
                <c:pt idx="3">
                  <c:v>51.61</c:v>
                </c:pt>
                <c:pt idx="4">
                  <c:v>43.03</c:v>
                </c:pt>
              </c:numCache>
            </c:numRef>
          </c:val>
          <c:extLst>
            <c:ext xmlns:c16="http://schemas.microsoft.com/office/drawing/2014/chart" uri="{C3380CC4-5D6E-409C-BE32-E72D297353CC}">
              <c16:uniqueId val="{00000000-2891-429D-A7EB-E2EF45DBC1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c:ext xmlns:c16="http://schemas.microsoft.com/office/drawing/2014/chart" uri="{C3380CC4-5D6E-409C-BE32-E72D297353CC}">
              <c16:uniqueId val="{00000001-2891-429D-A7EB-E2EF45DBC1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6"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6319772</v>
      </c>
      <c r="AM8" s="69"/>
      <c r="AN8" s="69"/>
      <c r="AO8" s="69"/>
      <c r="AP8" s="69"/>
      <c r="AQ8" s="69"/>
      <c r="AR8" s="69"/>
      <c r="AS8" s="69"/>
      <c r="AT8" s="68">
        <f>データ!T6</f>
        <v>5157.6000000000004</v>
      </c>
      <c r="AU8" s="68"/>
      <c r="AV8" s="68"/>
      <c r="AW8" s="68"/>
      <c r="AX8" s="68"/>
      <c r="AY8" s="68"/>
      <c r="AZ8" s="68"/>
      <c r="BA8" s="68"/>
      <c r="BB8" s="68">
        <f>データ!U6</f>
        <v>1225.33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64.069999999999993</v>
      </c>
      <c r="Q10" s="68"/>
      <c r="R10" s="68"/>
      <c r="S10" s="68"/>
      <c r="T10" s="68"/>
      <c r="U10" s="68"/>
      <c r="V10" s="68"/>
      <c r="W10" s="68">
        <f>データ!Q6</f>
        <v>108.14</v>
      </c>
      <c r="X10" s="68"/>
      <c r="Y10" s="68"/>
      <c r="Z10" s="68"/>
      <c r="AA10" s="68"/>
      <c r="AB10" s="68"/>
      <c r="AC10" s="68"/>
      <c r="AD10" s="69">
        <f>データ!R6</f>
        <v>0</v>
      </c>
      <c r="AE10" s="69"/>
      <c r="AF10" s="69"/>
      <c r="AG10" s="69"/>
      <c r="AH10" s="69"/>
      <c r="AI10" s="69"/>
      <c r="AJ10" s="69"/>
      <c r="AK10" s="2"/>
      <c r="AL10" s="69">
        <f>データ!V6</f>
        <v>3128011</v>
      </c>
      <c r="AM10" s="69"/>
      <c r="AN10" s="69"/>
      <c r="AO10" s="69"/>
      <c r="AP10" s="69"/>
      <c r="AQ10" s="69"/>
      <c r="AR10" s="69"/>
      <c r="AS10" s="69"/>
      <c r="AT10" s="68">
        <f>データ!W6</f>
        <v>362.86</v>
      </c>
      <c r="AU10" s="68"/>
      <c r="AV10" s="68"/>
      <c r="AW10" s="68"/>
      <c r="AX10" s="68"/>
      <c r="AY10" s="68"/>
      <c r="AZ10" s="68"/>
      <c r="BA10" s="68"/>
      <c r="BB10" s="68">
        <f>データ!X6</f>
        <v>8620.43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44</v>
      </c>
      <c r="N86" s="26" t="s">
        <v>44</v>
      </c>
      <c r="O86" s="26" t="str">
        <f>データ!EO6</f>
        <v>【0.09】</v>
      </c>
    </row>
  </sheetData>
  <sheetProtection algorithmName="SHA-512" hashValue="ZQuWb2UMKW8YL/U5f9leodV/Wztpaq73TzPihhMYWjS3mQiMPqijCJXCL9WVgyhOimQHV7V8fVYR1r/euioRhA==" saltValue="bFD/rNH7L4qD+gVSUcuS9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120006</v>
      </c>
      <c r="D6" s="33">
        <f t="shared" si="3"/>
        <v>47</v>
      </c>
      <c r="E6" s="33">
        <f t="shared" si="3"/>
        <v>17</v>
      </c>
      <c r="F6" s="33">
        <f t="shared" si="3"/>
        <v>3</v>
      </c>
      <c r="G6" s="33">
        <f t="shared" si="3"/>
        <v>0</v>
      </c>
      <c r="H6" s="33" t="str">
        <f t="shared" si="3"/>
        <v>千葉県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64.069999999999993</v>
      </c>
      <c r="Q6" s="34">
        <f t="shared" si="3"/>
        <v>108.14</v>
      </c>
      <c r="R6" s="34">
        <f t="shared" si="3"/>
        <v>0</v>
      </c>
      <c r="S6" s="34">
        <f t="shared" si="3"/>
        <v>6319772</v>
      </c>
      <c r="T6" s="34">
        <f t="shared" si="3"/>
        <v>5157.6000000000004</v>
      </c>
      <c r="U6" s="34">
        <f t="shared" si="3"/>
        <v>1225.33</v>
      </c>
      <c r="V6" s="34">
        <f t="shared" si="3"/>
        <v>3128011</v>
      </c>
      <c r="W6" s="34">
        <f t="shared" si="3"/>
        <v>362.86</v>
      </c>
      <c r="X6" s="34">
        <f t="shared" si="3"/>
        <v>8620.43</v>
      </c>
      <c r="Y6" s="35">
        <f>IF(Y7="",NA(),Y7)</f>
        <v>93.45</v>
      </c>
      <c r="Z6" s="35">
        <f t="shared" ref="Z6:AH6" si="4">IF(Z7="",NA(),Z7)</f>
        <v>95.15</v>
      </c>
      <c r="AA6" s="35">
        <f t="shared" si="4"/>
        <v>90.84</v>
      </c>
      <c r="AB6" s="35">
        <f t="shared" si="4"/>
        <v>94.59</v>
      </c>
      <c r="AC6" s="35">
        <f t="shared" si="4"/>
        <v>102.26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139.72999999999999</v>
      </c>
      <c r="BG6" s="35">
        <f t="shared" ref="BG6:BO6" si="7">IF(BG7="",NA(),BG7)</f>
        <v>135.08000000000001</v>
      </c>
      <c r="BH6" s="35">
        <f t="shared" si="7"/>
        <v>127.78</v>
      </c>
      <c r="BI6" s="35">
        <f t="shared" si="7"/>
        <v>165.17</v>
      </c>
      <c r="BJ6" s="35">
        <f t="shared" si="7"/>
        <v>163.44</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51.26</v>
      </c>
      <c r="CC6" s="35">
        <f t="shared" ref="CC6:CK6" si="9">IF(CC7="",NA(),CC7)</f>
        <v>49.4</v>
      </c>
      <c r="CD6" s="35">
        <f t="shared" si="9"/>
        <v>50.93</v>
      </c>
      <c r="CE6" s="35">
        <f t="shared" si="9"/>
        <v>51.61</v>
      </c>
      <c r="CF6" s="35">
        <f t="shared" si="9"/>
        <v>43.03</v>
      </c>
      <c r="CG6" s="35">
        <f t="shared" si="9"/>
        <v>60.18</v>
      </c>
      <c r="CH6" s="35">
        <f t="shared" si="9"/>
        <v>58.19</v>
      </c>
      <c r="CI6" s="35">
        <f t="shared" si="9"/>
        <v>56.65</v>
      </c>
      <c r="CJ6" s="35">
        <f t="shared" si="9"/>
        <v>55.61</v>
      </c>
      <c r="CK6" s="35">
        <f t="shared" si="9"/>
        <v>50.64</v>
      </c>
      <c r="CL6" s="34" t="str">
        <f>IF(CL7="","",IF(CL7="-","【-】","【"&amp;SUBSTITUTE(TEXT(CL7,"#,##0.00"),"-","△")&amp;"】"))</f>
        <v>【51.39】</v>
      </c>
      <c r="CM6" s="35">
        <f>IF(CM7="",NA(),CM7)</f>
        <v>66.52</v>
      </c>
      <c r="CN6" s="35">
        <f t="shared" ref="CN6:CV6" si="10">IF(CN7="",NA(),CN7)</f>
        <v>66.67</v>
      </c>
      <c r="CO6" s="35">
        <f t="shared" si="10"/>
        <v>50.71</v>
      </c>
      <c r="CP6" s="35">
        <f t="shared" si="10"/>
        <v>67.06</v>
      </c>
      <c r="CQ6" s="35">
        <f t="shared" si="10"/>
        <v>68.34</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95.22</v>
      </c>
      <c r="CY6" s="35">
        <f t="shared" ref="CY6:DG6" si="11">IF(CY7="",NA(),CY7)</f>
        <v>93.48</v>
      </c>
      <c r="CZ6" s="35">
        <f t="shared" si="11"/>
        <v>93.52</v>
      </c>
      <c r="DA6" s="35">
        <f t="shared" si="11"/>
        <v>95.31</v>
      </c>
      <c r="DB6" s="35">
        <f t="shared" si="11"/>
        <v>95.32</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0.02</v>
      </c>
      <c r="EG6" s="35">
        <f t="shared" si="14"/>
        <v>0.06</v>
      </c>
      <c r="EH6" s="35">
        <f t="shared" si="14"/>
        <v>0.03</v>
      </c>
      <c r="EI6" s="35">
        <f t="shared" si="14"/>
        <v>0.03</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120006</v>
      </c>
      <c r="D7" s="37">
        <v>47</v>
      </c>
      <c r="E7" s="37">
        <v>17</v>
      </c>
      <c r="F7" s="37">
        <v>3</v>
      </c>
      <c r="G7" s="37">
        <v>0</v>
      </c>
      <c r="H7" s="37" t="s">
        <v>98</v>
      </c>
      <c r="I7" s="37" t="s">
        <v>99</v>
      </c>
      <c r="J7" s="37" t="s">
        <v>100</v>
      </c>
      <c r="K7" s="37" t="s">
        <v>101</v>
      </c>
      <c r="L7" s="37" t="s">
        <v>102</v>
      </c>
      <c r="M7" s="37" t="s">
        <v>103</v>
      </c>
      <c r="N7" s="38" t="s">
        <v>104</v>
      </c>
      <c r="O7" s="38" t="s">
        <v>105</v>
      </c>
      <c r="P7" s="38">
        <v>64.069999999999993</v>
      </c>
      <c r="Q7" s="38">
        <v>108.14</v>
      </c>
      <c r="R7" s="38">
        <v>0</v>
      </c>
      <c r="S7" s="38">
        <v>6319772</v>
      </c>
      <c r="T7" s="38">
        <v>5157.6000000000004</v>
      </c>
      <c r="U7" s="38">
        <v>1225.33</v>
      </c>
      <c r="V7" s="38">
        <v>3128011</v>
      </c>
      <c r="W7" s="38">
        <v>362.86</v>
      </c>
      <c r="X7" s="38">
        <v>8620.43</v>
      </c>
      <c r="Y7" s="38">
        <v>93.45</v>
      </c>
      <c r="Z7" s="38">
        <v>95.15</v>
      </c>
      <c r="AA7" s="38">
        <v>90.84</v>
      </c>
      <c r="AB7" s="38">
        <v>94.59</v>
      </c>
      <c r="AC7" s="38">
        <v>102.26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139.72999999999999</v>
      </c>
      <c r="BG7" s="38">
        <v>135.08000000000001</v>
      </c>
      <c r="BH7" s="38">
        <v>127.78</v>
      </c>
      <c r="BI7" s="38">
        <v>165.17</v>
      </c>
      <c r="BJ7" s="38">
        <v>163.44</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51.26</v>
      </c>
      <c r="CC7" s="38">
        <v>49.4</v>
      </c>
      <c r="CD7" s="38">
        <v>50.93</v>
      </c>
      <c r="CE7" s="38">
        <v>51.61</v>
      </c>
      <c r="CF7" s="38">
        <v>43.03</v>
      </c>
      <c r="CG7" s="38">
        <v>60.18</v>
      </c>
      <c r="CH7" s="38">
        <v>58.19</v>
      </c>
      <c r="CI7" s="38">
        <v>56.65</v>
      </c>
      <c r="CJ7" s="38">
        <v>55.61</v>
      </c>
      <c r="CK7" s="38">
        <v>50.64</v>
      </c>
      <c r="CL7" s="38">
        <v>51.39</v>
      </c>
      <c r="CM7" s="38">
        <v>66.52</v>
      </c>
      <c r="CN7" s="38">
        <v>66.67</v>
      </c>
      <c r="CO7" s="38">
        <v>50.71</v>
      </c>
      <c r="CP7" s="38">
        <v>67.06</v>
      </c>
      <c r="CQ7" s="38">
        <v>68.34</v>
      </c>
      <c r="CR7" s="38">
        <v>66.02</v>
      </c>
      <c r="CS7" s="38">
        <v>65.900000000000006</v>
      </c>
      <c r="CT7" s="38">
        <v>65.33</v>
      </c>
      <c r="CU7" s="38">
        <v>66.11</v>
      </c>
      <c r="CV7" s="38">
        <v>67.209999999999994</v>
      </c>
      <c r="CW7" s="38">
        <v>66.94</v>
      </c>
      <c r="CX7" s="38">
        <v>95.22</v>
      </c>
      <c r="CY7" s="38">
        <v>93.48</v>
      </c>
      <c r="CZ7" s="38">
        <v>93.52</v>
      </c>
      <c r="DA7" s="38">
        <v>95.31</v>
      </c>
      <c r="DB7" s="38">
        <v>95.32</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0.01</v>
      </c>
      <c r="EF7" s="38">
        <v>0.02</v>
      </c>
      <c r="EG7" s="38">
        <v>0.06</v>
      </c>
      <c r="EH7" s="38">
        <v>0.03</v>
      </c>
      <c r="EI7" s="38">
        <v>0.03</v>
      </c>
      <c r="EJ7" s="38">
        <v>7.0000000000000007E-2</v>
      </c>
      <c r="EK7" s="38">
        <v>7.0000000000000007E-2</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2021-01-25T06:40:25Z</cp:lastPrinted>
  <dcterms:created xsi:type="dcterms:W3CDTF">2020-12-04T02:50:45Z</dcterms:created>
  <dcterms:modified xsi:type="dcterms:W3CDTF">2021-01-25T07:07:45Z</dcterms:modified>
  <cp:category/>
</cp:coreProperties>
</file>