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Data\y.umgk\Desktop\【経営比較分析表】2019_120006_47_1718\"/>
    </mc:Choice>
  </mc:AlternateContent>
  <workbookProtection workbookAlgorithmName="SHA-512" workbookHashValue="0K4OKPU/Lbb6vUDxZaz/cHKqkdYS1RwWrD2CqS8xvLMoMwOsDQKT3ukfLSlL+2ZKuB0dZb+qPvwVkX/2AG2xaQ==" workbookSaltValue="EZ0TICNcKskVonrDQHlDa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<sst xmlns="http://schemas.openxmlformats.org/spreadsheetml/2006/main" count="236" uniqueCount="121">
  <si>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</si>
  <si>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</si>
  <si>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</si>
  <si>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</si>
  <si>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</si>
  <si>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</si>
  <si>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</si>
  <si>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</si>
  <si>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</si>
  <si>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</si>
  <si>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</si>
  <si>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</si>
  <si>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</si>
  <si>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</si>
  <si>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</si>
  <si>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</si>
  <si>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</si>
  <si>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</si>
  <si>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</si>
  <si>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</si>
  <si>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</si>
  <si>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</si>
  <si>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</si>
  <si>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</si>
  <si>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</si>
  <si>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</si>
  <si>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</si>
  <si>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</si>
  <si>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</si>
  <si>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</si>
  <si>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</si>
  <si>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</si>
  <si>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</si>
  <si>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</si>
  <si>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</si>
  <si>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</si>
  <si>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</si>
  <si>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</si>
  <si>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</si>
  <si>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</si>
  <si>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</si>
  <si>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</si>
  <si>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</si>
  <si>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</si>
  <si>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</si>
  <si>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</si>
  <si>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</si>
  <si>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</si>
  <si>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</si>
  <si>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</si>
  <si>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</si>
  <si>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</si>
  <si>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</si>
  <si>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</si>
  <si>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</si>
  <si>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</si>
  <si>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</si>
  <si>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</si>
  <si>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</si>
  <si>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</si>
  <si>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</si>
  <si>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</si>
  <si>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</si>
  <si>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</si>
  <si>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</si>
  <si>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</si>
  <si>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</si>
  <si>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</si>
  <si>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</si>
  <si>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</si>
  <si>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</si>
  <si>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</si>
  <si>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</si>
  <si>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</si>
  <si>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</si>
  <si>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</si>
  <si>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</si>
  <si>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</si>
  <si>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</si>
  <si>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</si>
  <si>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</si>
  <si>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</si>
  <si>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</si>
  <si>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</si>
  <si>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</si>
  <si>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</si>
  <si>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</si>
  <si>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</si>
  <si>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</si>
  <si>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</si>
  <si>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</si>
  <si>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</si>
  <si>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</si>
  <si>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</si>
  <si>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</si>
  <si>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</si>
  <si>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</si>
  <si>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</si>
  <si>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t>
  </si>
  <si>
    <t>法非適用</t>
  </si>
  <si>
    <t>下水道事業</t>
  </si>
  <si>
    <t>流域下水道</t>
  </si>
  <si>
    <t>E1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</si>
  <si>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</si>
  <si>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</si>
  <si>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</si>
  <si>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</si>
  <si>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</si>
  <si>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</si>
  <si>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</si>
  <si>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</si>
  <si>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</si>
  <si>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</si>
  <si>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</si>
  <si>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</si>
  <si>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</si>
  <si>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</si>
  <si>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</si>
  <si>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法定耐用年数を経過している管渠はなく、老朽化の進んだ管渠が少ないため平均値より低い値を示しているが、今後10年間に耐用年数の経過により更新時期が到来する管渠が存在することから、更新が必要なものは適切に整備していく必要がある。</t>
  </si>
  <si>
    <t>収益収支比率、企業債残高対事業規模比率等の指標から経営状況が悪化している状況はみられないが、耐用年数を経過して老朽化した施設の更新については投資計画等と併せ計画的に行っていく必要がある。</t>
    <phoneticPr fontId="4"/>
  </si>
  <si>
    <t>・収益的収支比率
　100%を上回っており安定している。
　なお、元金償還に充てた一般会計繰入金は収益として算入されていないため、前年度まで100 ％を下回る推移をしているが、一般会計繰入金を勘案した実質的な収支比率は100％となる。
・企業債残高対事業規模比率
　建設事業のピークを過ぎ、企業債残高が緩やかに減少傾向にあることから、平均値を下回り推移している。
・経費回収率
　流域下水道事業では、下水道使用者へ使用料を徴収せず、市町へ負担を求めているため0％となっている。
・汚水処理原価
　包括的民間委託を導入するなど、経費の削減に努めている。また有収水量の増加に伴い日平均処理水量も増加しており、平均値を下回る原価を安定的に維持している。
・施設利用率・水洗化率
　流域市町の面整備の進捗により、水洗化率は100％に近い数値で推移している。また、有収水量が増加したことにより、施設利用率も増加傾向にある。</t>
    <rPh sb="15" eb="17">
      <t>ウワマワ</t>
    </rPh>
    <rPh sb="21" eb="23">
      <t>アンテイ</t>
    </rPh>
    <rPh sb="65" eb="68">
      <t>ゼンネンド</t>
    </rPh>
    <rPh sb="88" eb="90">
      <t>イッパン</t>
    </rPh>
    <rPh sb="90" eb="92">
      <t>カイケイ</t>
    </rPh>
    <rPh sb="92" eb="94">
      <t>クリイレ</t>
    </rPh>
    <rPh sb="94" eb="95">
      <t>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</si>
</sst>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0.01</c:v>
                </c:pt>
                <c:pt idx="1">
                  <c:v>0.02</c:v>
                </c:pt>
                <c:pt idx="2">
                  <c:v>0.06</c:v>
                </c:pt>
                <c:pt idx="3">
                  <c:v>0.03</c:v>
                </c:pt>
                <c:pt idx="4">
                  <c:v>0.03</c:v>
                </c:pt>
              </c:numCache>
            </c:numRef>
          </c:val>
          <c:extLst>
            <c:ext xmlns:c16="http://schemas.microsoft.com/office/drawing/2014/chart" uri="{C3380CC4-5D6E-409C-BE32-E72D297353CC}">
              <c16:uniqueId val="{00000000-8504-4C3C-80E6-282AC4078F2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7.0000000000000007E-2</c:v>
                </c:pt>
                <c:pt idx="2">
                  <c:v>0.17</c:v>
                </c:pt>
                <c:pt idx="3">
                  <c:v>0.05</c:v>
                </c:pt>
                <c:pt idx="4">
                  <c:v>7.0000000000000007E-2</c:v>
                </c:pt>
              </c:numCache>
            </c:numRef>
          </c:val>
          <c:smooth val="0"/>
          <c:extLst>
            <c:ext xmlns:c16="http://schemas.microsoft.com/office/drawing/2014/chart" uri="{C3380CC4-5D6E-409C-BE32-E72D297353CC}">
              <c16:uniqueId val="{00000001-8504-4C3C-80E6-282AC4078F2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66.52</c:v>
                </c:pt>
                <c:pt idx="1">
                  <c:v>66.67</c:v>
                </c:pt>
                <c:pt idx="2">
                  <c:v>50.71</c:v>
                </c:pt>
                <c:pt idx="3">
                  <c:v>67.06</c:v>
                </c:pt>
                <c:pt idx="4">
                  <c:v>68.34</c:v>
                </c:pt>
              </c:numCache>
            </c:numRef>
          </c:val>
          <c:extLst>
            <c:ext xmlns:c16="http://schemas.microsoft.com/office/drawing/2014/chart" uri="{C3380CC4-5D6E-409C-BE32-E72D297353CC}">
              <c16:uniqueId val="{00000000-724A-4F29-A917-FF0C85C0C71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66.02</c:v>
                </c:pt>
                <c:pt idx="1">
                  <c:v>65.900000000000006</c:v>
                </c:pt>
                <c:pt idx="2">
                  <c:v>65.33</c:v>
                </c:pt>
                <c:pt idx="3">
                  <c:v>66.11</c:v>
                </c:pt>
                <c:pt idx="4">
                  <c:v>67.209999999999994</c:v>
                </c:pt>
              </c:numCache>
            </c:numRef>
          </c:val>
          <c:smooth val="0"/>
          <c:extLst>
            <c:ext xmlns:c16="http://schemas.microsoft.com/office/drawing/2014/chart" uri="{C3380CC4-5D6E-409C-BE32-E72D297353CC}">
              <c16:uniqueId val="{00000001-724A-4F29-A917-FF0C85C0C71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95.22</c:v>
                </c:pt>
                <c:pt idx="1">
                  <c:v>93.48</c:v>
                </c:pt>
                <c:pt idx="2">
                  <c:v>93.52</c:v>
                </c:pt>
                <c:pt idx="3">
                  <c:v>95.31</c:v>
                </c:pt>
                <c:pt idx="4">
                  <c:v>95.32</c:v>
                </c:pt>
              </c:numCache>
            </c:numRef>
          </c:val>
          <c:extLst>
            <c:ext xmlns:c16="http://schemas.microsoft.com/office/drawing/2014/chart" uri="{C3380CC4-5D6E-409C-BE32-E72D297353CC}">
              <c16:uniqueId val="{00000000-DD65-44C8-B0A4-E1BA0649DC7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92.96</c:v>
                </c:pt>
                <c:pt idx="1">
                  <c:v>92.8</c:v>
                </c:pt>
                <c:pt idx="2">
                  <c:v>92.64</c:v>
                </c:pt>
                <c:pt idx="3">
                  <c:v>92.98</c:v>
                </c:pt>
                <c:pt idx="4">
                  <c:v>93.21</c:v>
                </c:pt>
              </c:numCache>
            </c:numRef>
          </c:val>
          <c:smooth val="0"/>
          <c:extLst>
            <c:ext xmlns:c16="http://schemas.microsoft.com/office/drawing/2014/chart" uri="{C3380CC4-5D6E-409C-BE32-E72D297353CC}">
              <c16:uniqueId val="{00000001-DD65-44C8-B0A4-E1BA0649DC7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93.45</c:v>
                </c:pt>
                <c:pt idx="1">
                  <c:v>95.15</c:v>
                </c:pt>
                <c:pt idx="2">
                  <c:v>90.84</c:v>
                </c:pt>
                <c:pt idx="3">
                  <c:v>94.59</c:v>
                </c:pt>
                <c:pt idx="4">
                  <c:v>102.26</c:v>
                </c:pt>
              </c:numCache>
            </c:numRef>
          </c:val>
          <c:extLst>
            <c:ext xmlns:c16="http://schemas.microsoft.com/office/drawing/2014/chart" uri="{C3380CC4-5D6E-409C-BE32-E72D297353CC}">
              <c16:uniqueId val="{00000000-604A-4D85-A875-914F67A87D7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4A-4D85-A875-914F67A87D7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BF-4BFC-B3A4-9F8FA0A5524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BF-4BFC-B3A4-9F8FA0A5524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47-4517-97D5-943D4C7AA29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47-4517-97D5-943D4C7AA29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1B-45FB-A31E-9A2BE59F9A3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1B-45FB-A31E-9A2BE59F9A3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BE-498D-A222-6666184DD7E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BE-498D-A222-6666184DD7E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139.72999999999999</c:v>
                </c:pt>
                <c:pt idx="1">
                  <c:v>135.08000000000001</c:v>
                </c:pt>
                <c:pt idx="2">
                  <c:v>127.78</c:v>
                </c:pt>
                <c:pt idx="3">
                  <c:v>165.17</c:v>
                </c:pt>
                <c:pt idx="4">
                  <c:v>163.44</c:v>
                </c:pt>
              </c:numCache>
            </c:numRef>
          </c:val>
          <c:extLst>
            <c:ext xmlns:c16="http://schemas.microsoft.com/office/drawing/2014/chart" uri="{C3380CC4-5D6E-409C-BE32-E72D297353CC}">
              <c16:uniqueId val="{00000000-DDB6-40C6-931A-270B4258EC3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359.02</c:v>
                </c:pt>
                <c:pt idx="1">
                  <c:v>306.97000000000003</c:v>
                </c:pt>
                <c:pt idx="2">
                  <c:v>337.85</c:v>
                </c:pt>
                <c:pt idx="3">
                  <c:v>290.94</c:v>
                </c:pt>
                <c:pt idx="4">
                  <c:v>287.39</c:v>
                </c:pt>
              </c:numCache>
            </c:numRef>
          </c:val>
          <c:smooth val="0"/>
          <c:extLst>
            <c:ext xmlns:c16="http://schemas.microsoft.com/office/drawing/2014/chart" uri="{C3380CC4-5D6E-409C-BE32-E72D297353CC}">
              <c16:uniqueId val="{00000001-DDB6-40C6-931A-270B4258EC3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35-4066-9CC2-C3DFAB026DA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735-4066-9CC2-C3DFAB026DA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51.26</c:v>
                </c:pt>
                <c:pt idx="1">
                  <c:v>49.4</c:v>
                </c:pt>
                <c:pt idx="2">
                  <c:v>50.93</c:v>
                </c:pt>
                <c:pt idx="3">
                  <c:v>51.61</c:v>
                </c:pt>
                <c:pt idx="4">
                  <c:v>43.03</c:v>
                </c:pt>
              </c:numCache>
            </c:numRef>
          </c:val>
          <c:extLst>
            <c:ext xmlns:c16="http://schemas.microsoft.com/office/drawing/2014/chart" uri="{C3380CC4-5D6E-409C-BE32-E72D297353CC}">
              <c16:uniqueId val="{00000000-2891-429D-A7EB-E2EF45DBC16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60.18</c:v>
                </c:pt>
                <c:pt idx="1">
                  <c:v>58.19</c:v>
                </c:pt>
                <c:pt idx="2">
                  <c:v>56.65</c:v>
                </c:pt>
                <c:pt idx="3">
                  <c:v>55.61</c:v>
                </c:pt>
                <c:pt idx="4">
                  <c:v>50.64</c:v>
                </c:pt>
              </c:numCache>
            </c:numRef>
          </c:val>
          <c:smooth val="0"/>
          <c:extLst>
            <c:ext xmlns:c16="http://schemas.microsoft.com/office/drawing/2014/chart" uri="{C3380CC4-5D6E-409C-BE32-E72D297353CC}">
              <c16:uniqueId val="{00000001-2891-429D-A7EB-E2EF45DBC16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【291.40】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H16" zoomScale="90" zoomScaleNormal="9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千葉県</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流域下水道</v>
      </c>
      <c r="Q8" s="72"/>
      <c r="R8" s="72"/>
      <c r="S8" s="72"/>
      <c r="T8" s="72"/>
      <c r="U8" s="72"/>
      <c r="V8" s="72"/>
      <c r="W8" s="72" t="str">
        <f>データ!L6</f>
        <v>E1</v>
      </c>
      <c r="X8" s="72"/>
      <c r="Y8" s="72"/>
      <c r="Z8" s="72"/>
      <c r="AA8" s="72"/>
      <c r="AB8" s="72"/>
      <c r="AC8" s="72"/>
      <c r="AD8" s="73" t="str">
        <f>データ!$M$6</f>
        <v>非設置</v>
      </c>
      <c r="AE8" s="73"/>
      <c r="AF8" s="73"/>
      <c r="AG8" s="73"/>
      <c r="AH8" s="73"/>
      <c r="AI8" s="73"/>
      <c r="AJ8" s="73"/>
      <c r="AK8" s="3"/>
      <c r="AL8" s="69">
        <f>データ!S6</f>
        <v>6319772</v>
      </c>
      <c r="AM8" s="69"/>
      <c r="AN8" s="69"/>
      <c r="AO8" s="69"/>
      <c r="AP8" s="69"/>
      <c r="AQ8" s="69"/>
      <c r="AR8" s="69"/>
      <c r="AS8" s="69"/>
      <c r="AT8" s="68">
        <f>データ!T6</f>
        <v>5157.6000000000004</v>
      </c>
      <c r="AU8" s="68"/>
      <c r="AV8" s="68"/>
      <c r="AW8" s="68"/>
      <c r="AX8" s="68"/>
      <c r="AY8" s="68"/>
      <c r="AZ8" s="68"/>
      <c r="BA8" s="68"/>
      <c r="BB8" s="68">
        <f>データ!U6</f>
        <v>1225.33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64.069999999999993</v>
      </c>
      <c r="Q10" s="68"/>
      <c r="R10" s="68"/>
      <c r="S10" s="68"/>
      <c r="T10" s="68"/>
      <c r="U10" s="68"/>
      <c r="V10" s="68"/>
      <c r="W10" s="68">
        <f>データ!Q6</f>
        <v>108.14</v>
      </c>
      <c r="X10" s="68"/>
      <c r="Y10" s="68"/>
      <c r="Z10" s="68"/>
      <c r="AA10" s="68"/>
      <c r="AB10" s="68"/>
      <c r="AC10" s="68"/>
      <c r="AD10" s="69">
        <f>データ!R6</f>
        <v>0</v>
      </c>
      <c r="AE10" s="69"/>
      <c r="AF10" s="69"/>
      <c r="AG10" s="69"/>
      <c r="AH10" s="69"/>
      <c r="AI10" s="69"/>
      <c r="AJ10" s="69"/>
      <c r="AK10" s="2"/>
      <c r="AL10" s="69">
        <f>データ!V6</f>
        <v>3128011</v>
      </c>
      <c r="AM10" s="69"/>
      <c r="AN10" s="69"/>
      <c r="AO10" s="69"/>
      <c r="AP10" s="69"/>
      <c r="AQ10" s="69"/>
      <c r="AR10" s="69"/>
      <c r="AS10" s="69"/>
      <c r="AT10" s="68">
        <f>データ!W6</f>
        <v>362.86</v>
      </c>
      <c r="AU10" s="68"/>
      <c r="AV10" s="68"/>
      <c r="AW10" s="68"/>
      <c r="AX10" s="68"/>
      <c r="AY10" s="68"/>
      <c r="AZ10" s="68"/>
      <c r="BA10" s="68"/>
      <c r="BB10" s="68">
        <f>データ!X6</f>
        <v>8620.43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【291.40】</v>
      </c>
      <c r="I86" s="26" t="str">
        <f>データ!CA6</f>
        <v>【0.00】</v>
      </c>
      <c r="J86" s="26" t="str">
        <f>データ!CL6</f>
        <v>【51.39】</v>
      </c>
      <c r="K86" s="26" t="str">
        <f>データ!CW6</f>
        <v>【66.94】</v>
      </c>
      <c r="L86" s="26" t="str">
        <f>データ!DH6</f>
        <v>【93.03】</v>
      </c>
      <c r="M86" s="26" t="s">
        <v>44</v>
      </c>
      <c r="N86" s="26" t="s">
        <v>44</v>
      </c>
      <c r="O86" s="26" t="str">
        <f>データ!EO6</f>
        <v>【0.09】</v>
      </c>
    </row>
  </sheetData>
  <sheetProtection algorithmName="SHA-512" hashValue="ZQuWb2UMKW8YL/U5f9leodV/Wztpaq73TzPihhMYWjS3mQiMPqijCJXCL9WVgyhOimQHV7V8fVYR1r/euioRhA==" saltValue="bFD/rNH7L4qD+gVSUcuS9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120006</v>
      </c>
      <c r="D6" s="33">
        <f t="shared" si="3"/>
        <v>47</v>
      </c>
      <c r="E6" s="33">
        <f t="shared" si="3"/>
        <v>17</v>
      </c>
      <c r="F6" s="33">
        <f t="shared" si="3"/>
        <v>3</v>
      </c>
      <c r="G6" s="33">
        <f t="shared" si="3"/>
        <v>0</v>
      </c>
      <c r="H6" s="33" t="str">
        <f t="shared" si="3"/>
        <v>千葉県</v>
      </c>
      <c r="I6" s="33" t="str">
        <f t="shared" si="3"/>
        <v>法非適用</v>
      </c>
      <c r="J6" s="33" t="str">
        <f t="shared" si="3"/>
        <v>下水道事業</v>
      </c>
      <c r="K6" s="33" t="str">
        <f t="shared" si="3"/>
        <v>流域下水道</v>
      </c>
      <c r="L6" s="33" t="str">
        <f t="shared" si="3"/>
        <v>E1</v>
      </c>
      <c r="M6" s="33" t="str">
        <f t="shared" si="3"/>
        <v>非設置</v>
      </c>
      <c r="N6" s="34" t="str">
        <f t="shared" si="3"/>
        <v>-</v>
      </c>
      <c r="O6" s="34" t="str">
        <f t="shared" si="3"/>
        <v>該当数値なし</v>
      </c>
      <c r="P6" s="34">
        <f t="shared" si="3"/>
        <v>64.069999999999993</v>
      </c>
      <c r="Q6" s="34">
        <f t="shared" si="3"/>
        <v>108.14</v>
      </c>
      <c r="R6" s="34">
        <f t="shared" si="3"/>
        <v>0</v>
      </c>
      <c r="S6" s="34">
        <f t="shared" si="3"/>
        <v>6319772</v>
      </c>
      <c r="T6" s="34">
        <f t="shared" si="3"/>
        <v>5157.6000000000004</v>
      </c>
      <c r="U6" s="34">
        <f t="shared" si="3"/>
        <v>1225.33</v>
      </c>
      <c r="V6" s="34">
        <f t="shared" si="3"/>
        <v>3128011</v>
      </c>
      <c r="W6" s="34">
        <f t="shared" si="3"/>
        <v>362.86</v>
      </c>
      <c r="X6" s="34">
        <f t="shared" si="3"/>
        <v>8620.43</v>
      </c>
      <c r="Y6" s="35">
        <f>IF(Y7="",NA(),Y7)</f>
        <v>93.45</v>
      </c>
      <c r="Z6" s="35">
        <f t="shared" ref="Z6:AH6" si="4">IF(Z7="",NA(),Z7)</f>
        <v>95.15</v>
      </c>
      <c r="AA6" s="35">
        <f t="shared" si="4"/>
        <v>90.84</v>
      </c>
      <c r="AB6" s="35">
        <f t="shared" si="4"/>
        <v>94.59</v>
      </c>
      <c r="AC6" s="35">
        <f t="shared" si="4"/>
        <v>102.26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139.72999999999999</v>
      </c>
      <c r="BG6" s="35">
        <f t="shared" ref="BG6:BO6" si="7">IF(BG7="",NA(),BG7)</f>
        <v>135.08000000000001</v>
      </c>
      <c r="BH6" s="35">
        <f t="shared" si="7"/>
        <v>127.78</v>
      </c>
      <c r="BI6" s="35">
        <f t="shared" si="7"/>
        <v>165.17</v>
      </c>
      <c r="BJ6" s="35">
        <f t="shared" si="7"/>
        <v>163.44</v>
      </c>
      <c r="BK6" s="35">
        <f t="shared" si="7"/>
        <v>359.02</v>
      </c>
      <c r="BL6" s="35">
        <f t="shared" si="7"/>
        <v>306.97000000000003</v>
      </c>
      <c r="BM6" s="35">
        <f t="shared" si="7"/>
        <v>337.85</v>
      </c>
      <c r="BN6" s="35">
        <f t="shared" si="7"/>
        <v>290.94</v>
      </c>
      <c r="BO6" s="35">
        <f t="shared" si="7"/>
        <v>287.39</v>
      </c>
      <c r="BP6" s="34" t="str">
        <f>IF(BP7="","",IF(BP7="-","【-】","【"&amp;SUBSTITUTE(TEXT(BP7,"#,##0.00"),"-","△")&amp;"】"))</f>
        <v>【291.40】</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51.26</v>
      </c>
      <c r="CC6" s="35">
        <f t="shared" ref="CC6:CK6" si="9">IF(CC7="",NA(),CC7)</f>
        <v>49.4</v>
      </c>
      <c r="CD6" s="35">
        <f t="shared" si="9"/>
        <v>50.93</v>
      </c>
      <c r="CE6" s="35">
        <f t="shared" si="9"/>
        <v>51.61</v>
      </c>
      <c r="CF6" s="35">
        <f t="shared" si="9"/>
        <v>43.03</v>
      </c>
      <c r="CG6" s="35">
        <f t="shared" si="9"/>
        <v>60.18</v>
      </c>
      <c r="CH6" s="35">
        <f t="shared" si="9"/>
        <v>58.19</v>
      </c>
      <c r="CI6" s="35">
        <f t="shared" si="9"/>
        <v>56.65</v>
      </c>
      <c r="CJ6" s="35">
        <f t="shared" si="9"/>
        <v>55.61</v>
      </c>
      <c r="CK6" s="35">
        <f t="shared" si="9"/>
        <v>50.64</v>
      </c>
      <c r="CL6" s="34" t="str">
        <f>IF(CL7="","",IF(CL7="-","【-】","【"&amp;SUBSTITUTE(TEXT(CL7,"#,##0.00"),"-","△")&amp;"】"))</f>
        <v>【51.39】</v>
      </c>
      <c r="CM6" s="35">
        <f>IF(CM7="",NA(),CM7)</f>
        <v>66.52</v>
      </c>
      <c r="CN6" s="35">
        <f t="shared" ref="CN6:CV6" si="10">IF(CN7="",NA(),CN7)</f>
        <v>66.67</v>
      </c>
      <c r="CO6" s="35">
        <f t="shared" si="10"/>
        <v>50.71</v>
      </c>
      <c r="CP6" s="35">
        <f t="shared" si="10"/>
        <v>67.06</v>
      </c>
      <c r="CQ6" s="35">
        <f t="shared" si="10"/>
        <v>68.34</v>
      </c>
      <c r="CR6" s="35">
        <f t="shared" si="10"/>
        <v>66.02</v>
      </c>
      <c r="CS6" s="35">
        <f t="shared" si="10"/>
        <v>65.900000000000006</v>
      </c>
      <c r="CT6" s="35">
        <f t="shared" si="10"/>
        <v>65.33</v>
      </c>
      <c r="CU6" s="35">
        <f t="shared" si="10"/>
        <v>66.11</v>
      </c>
      <c r="CV6" s="35">
        <f t="shared" si="10"/>
        <v>67.209999999999994</v>
      </c>
      <c r="CW6" s="34" t="str">
        <f>IF(CW7="","",IF(CW7="-","【-】","【"&amp;SUBSTITUTE(TEXT(CW7,"#,##0.00"),"-","△")&amp;"】"))</f>
        <v>【66.94】</v>
      </c>
      <c r="CX6" s="35">
        <f>IF(CX7="",NA(),CX7)</f>
        <v>95.22</v>
      </c>
      <c r="CY6" s="35">
        <f t="shared" ref="CY6:DG6" si="11">IF(CY7="",NA(),CY7)</f>
        <v>93.48</v>
      </c>
      <c r="CZ6" s="35">
        <f t="shared" si="11"/>
        <v>93.52</v>
      </c>
      <c r="DA6" s="35">
        <f t="shared" si="11"/>
        <v>95.31</v>
      </c>
      <c r="DB6" s="35">
        <f t="shared" si="11"/>
        <v>95.32</v>
      </c>
      <c r="DC6" s="35">
        <f t="shared" si="11"/>
        <v>92.96</v>
      </c>
      <c r="DD6" s="35">
        <f t="shared" si="11"/>
        <v>92.8</v>
      </c>
      <c r="DE6" s="35">
        <f t="shared" si="11"/>
        <v>92.64</v>
      </c>
      <c r="DF6" s="35">
        <f t="shared" si="11"/>
        <v>92.98</v>
      </c>
      <c r="DG6" s="35">
        <f t="shared" si="11"/>
        <v>93.21</v>
      </c>
      <c r="DH6" s="34" t="str">
        <f>IF(DH7="","",IF(DH7="-","【-】","【"&amp;SUBSTITUTE(TEXT(DH7,"#,##0.00"),"-","△")&amp;"】"))</f>
        <v>【93.03】</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0.01</v>
      </c>
      <c r="EF6" s="35">
        <f t="shared" ref="EF6:EN6" si="14">IF(EF7="",NA(),EF7)</f>
        <v>0.02</v>
      </c>
      <c r="EG6" s="35">
        <f t="shared" si="14"/>
        <v>0.06</v>
      </c>
      <c r="EH6" s="35">
        <f t="shared" si="14"/>
        <v>0.03</v>
      </c>
      <c r="EI6" s="35">
        <f t="shared" si="14"/>
        <v>0.03</v>
      </c>
      <c r="EJ6" s="35">
        <f t="shared" si="14"/>
        <v>7.0000000000000007E-2</v>
      </c>
      <c r="EK6" s="35">
        <f t="shared" si="14"/>
        <v>7.0000000000000007E-2</v>
      </c>
      <c r="EL6" s="35">
        <f t="shared" si="14"/>
        <v>0.17</v>
      </c>
      <c r="EM6" s="35">
        <f t="shared" si="14"/>
        <v>0.05</v>
      </c>
      <c r="EN6" s="35">
        <f t="shared" si="14"/>
        <v>7.0000000000000007E-2</v>
      </c>
      <c r="EO6" s="34" t="str">
        <f>IF(EO7="","",IF(EO7="-","【-】","【"&amp;SUBSTITUTE(TEXT(EO7,"#,##0.00"),"-","△")&amp;"】"))</f>
        <v>【0.09】</v>
      </c>
    </row>
    <row r="7" spans="1:145" s="36" customFormat="1" x14ac:dyDescent="0.15">
      <c r="A7" s="28"/>
      <c r="B7" s="37">
        <v>2019</v>
      </c>
      <c r="C7" s="37">
        <v>120006</v>
      </c>
      <c r="D7" s="37">
        <v>47</v>
      </c>
      <c r="E7" s="37">
        <v>17</v>
      </c>
      <c r="F7" s="37">
        <v>3</v>
      </c>
      <c r="G7" s="37">
        <v>0</v>
      </c>
      <c r="H7" s="37" t="s">
        <v>98</v>
      </c>
      <c r="I7" s="37" t="s">
        <v>99</v>
      </c>
      <c r="J7" s="37" t="s">
        <v>100</v>
      </c>
      <c r="K7" s="37" t="s">
        <v>101</v>
      </c>
      <c r="L7" s="37" t="s">
        <v>102</v>
      </c>
      <c r="M7" s="37" t="s">
        <v>103</v>
      </c>
      <c r="N7" s="38" t="s">
        <v>104</v>
      </c>
      <c r="O7" s="38" t="s">
        <v>105</v>
      </c>
      <c r="P7" s="38">
        <v>64.069999999999993</v>
      </c>
      <c r="Q7" s="38">
        <v>108.14</v>
      </c>
      <c r="R7" s="38">
        <v>0</v>
      </c>
      <c r="S7" s="38">
        <v>6319772</v>
      </c>
      <c r="T7" s="38">
        <v>5157.6000000000004</v>
      </c>
      <c r="U7" s="38">
        <v>1225.33</v>
      </c>
      <c r="V7" s="38">
        <v>3128011</v>
      </c>
      <c r="W7" s="38">
        <v>362.86</v>
      </c>
      <c r="X7" s="38">
        <v>8620.43</v>
      </c>
      <c r="Y7" s="38">
        <v>93.45</v>
      </c>
      <c r="Z7" s="38">
        <v>95.15</v>
      </c>
      <c r="AA7" s="38">
        <v>90.84</v>
      </c>
      <c r="AB7" s="38">
        <v>94.59</v>
      </c>
      <c r="AC7" s="38">
        <v>102.26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139.72999999999999</v>
      </c>
      <c r="BG7" s="38">
        <v>135.08000000000001</v>
      </c>
      <c r="BH7" s="38">
        <v>127.78</v>
      </c>
      <c r="BI7" s="38">
        <v>165.17</v>
      </c>
      <c r="BJ7" s="38">
        <v>163.44</v>
      </c>
      <c r="BK7" s="38">
        <v>359.02</v>
      </c>
      <c r="BL7" s="38">
        <v>306.97000000000003</v>
      </c>
      <c r="BM7" s="38">
        <v>337.85</v>
      </c>
      <c r="BN7" s="38">
        <v>290.94</v>
      </c>
      <c r="BO7" s="38">
        <v>287.39</v>
      </c>
      <c r="BP7" s="38">
        <v>291.39999999999998</v>
      </c>
      <c r="BQ7" s="38">
        <v>0</v>
      </c>
      <c r="BR7" s="38">
        <v>0</v>
      </c>
      <c r="BS7" s="38">
        <v>0</v>
      </c>
      <c r="BT7" s="38">
        <v>0</v>
      </c>
      <c r="BU7" s="38">
        <v>0</v>
      </c>
      <c r="BV7" s="38">
        <v>0</v>
      </c>
      <c r="BW7" s="38">
        <v>0</v>
      </c>
      <c r="BX7" s="38">
        <v>0</v>
      </c>
      <c r="BY7" s="38">
        <v>0</v>
      </c>
      <c r="BZ7" s="38">
        <v>0</v>
      </c>
      <c r="CA7" s="38">
        <v>0</v>
      </c>
      <c r="CB7" s="38">
        <v>51.26</v>
      </c>
      <c r="CC7" s="38">
        <v>49.4</v>
      </c>
      <c r="CD7" s="38">
        <v>50.93</v>
      </c>
      <c r="CE7" s="38">
        <v>51.61</v>
      </c>
      <c r="CF7" s="38">
        <v>43.03</v>
      </c>
      <c r="CG7" s="38">
        <v>60.18</v>
      </c>
      <c r="CH7" s="38">
        <v>58.19</v>
      </c>
      <c r="CI7" s="38">
        <v>56.65</v>
      </c>
      <c r="CJ7" s="38">
        <v>55.61</v>
      </c>
      <c r="CK7" s="38">
        <v>50.64</v>
      </c>
      <c r="CL7" s="38">
        <v>51.39</v>
      </c>
      <c r="CM7" s="38">
        <v>66.52</v>
      </c>
      <c r="CN7" s="38">
        <v>66.67</v>
      </c>
      <c r="CO7" s="38">
        <v>50.71</v>
      </c>
      <c r="CP7" s="38">
        <v>67.06</v>
      </c>
      <c r="CQ7" s="38">
        <v>68.34</v>
      </c>
      <c r="CR7" s="38">
        <v>66.02</v>
      </c>
      <c r="CS7" s="38">
        <v>65.900000000000006</v>
      </c>
      <c r="CT7" s="38">
        <v>65.33</v>
      </c>
      <c r="CU7" s="38">
        <v>66.11</v>
      </c>
      <c r="CV7" s="38">
        <v>67.209999999999994</v>
      </c>
      <c r="CW7" s="38">
        <v>66.94</v>
      </c>
      <c r="CX7" s="38">
        <v>95.22</v>
      </c>
      <c r="CY7" s="38">
        <v>93.48</v>
      </c>
      <c r="CZ7" s="38">
        <v>93.52</v>
      </c>
      <c r="DA7" s="38">
        <v>95.31</v>
      </c>
      <c r="DB7" s="38">
        <v>95.32</v>
      </c>
      <c r="DC7" s="38">
        <v>92.96</v>
      </c>
      <c r="DD7" s="38">
        <v>92.8</v>
      </c>
      <c r="DE7" s="38">
        <v>92.64</v>
      </c>
      <c r="DF7" s="38">
        <v>92.98</v>
      </c>
      <c r="DG7" s="38">
        <v>93.21</v>
      </c>
      <c r="DH7" s="38">
        <v>93.03</v>
      </c>
      <c r="DI7" s="38"/>
      <c r="DJ7" s="38"/>
      <c r="DK7" s="38"/>
      <c r="DL7" s="38"/>
      <c r="DM7" s="38"/>
      <c r="DN7" s="38"/>
      <c r="DO7" s="38"/>
      <c r="DP7" s="38"/>
      <c r="DQ7" s="38"/>
      <c r="DR7" s="38"/>
      <c r="DS7" s="38"/>
      <c r="DT7" s="38"/>
      <c r="DU7" s="38"/>
      <c r="DV7" s="38"/>
      <c r="DW7" s="38"/>
      <c r="DX7" s="38"/>
      <c r="DY7" s="38"/>
      <c r="DZ7" s="38"/>
      <c r="EA7" s="38"/>
      <c r="EB7" s="38"/>
      <c r="EC7" s="38"/>
      <c r="ED7" s="38"/>
      <c r="EE7" s="38">
        <v>0.01</v>
      </c>
      <c r="EF7" s="38">
        <v>0.02</v>
      </c>
      <c r="EG7" s="38">
        <v>0.06</v>
      </c>
      <c r="EH7" s="38">
        <v>0.03</v>
      </c>
      <c r="EI7" s="38">
        <v>0.03</v>
      </c>
      <c r="EJ7" s="38">
        <v>7.0000000000000007E-2</v>
      </c>
      <c r="EK7" s="38">
        <v>7.0000000000000007E-2</v>
      </c>
      <c r="EL7" s="38">
        <v>0.17</v>
      </c>
      <c r="EM7" s="38">
        <v>0.05</v>
      </c>
      <c r="EN7" s="38">
        <v>7.0000000000000007E-2</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2021-01-25T06:40:25Z</cp:lastPrinted>
  <dcterms:created xsi:type="dcterms:W3CDTF">2020-12-04T02:50:45Z</dcterms:created>
  <dcterms:modified xsi:type="dcterms:W3CDTF">2021-01-25T07:07:45Z</dcterms:modified>
  <cp:category/>
</cp:coreProperties>
</file>