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kisv06\財務経理室共用\03.決算\c：決算状況調査\経営比較分析表\R2(R1分）\回答\"/>
    </mc:Choice>
  </mc:AlternateContent>
  <xr:revisionPtr revIDLastSave="0" documentId="13_ncr:1_{BBF57AFB-30B7-4F66-AF44-43F73DD3A8A3}" xr6:coauthVersionLast="46" xr6:coauthVersionMax="46" xr10:uidLastSave="{00000000-0000-0000-0000-000000000000}"/>
  <workbookProtection workbookAlgorithmName="SHA-512" workbookHashValue="ISJ84hutlYsCPT0dSR0CUZJUX5P0tWPyJp+x+ORkpomOfk69WrPAZjnLO1SUVfFLpXdaTiXiQZ7D7x9cIgwylw==" workbookSaltValue="NUNtVSt9UxKb7CNVTsLwu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<sst xmlns="http://schemas.openxmlformats.org/spreadsheetml/2006/main" count="231" uniqueCount="113">
  <si>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</si>
  <si>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</si>
  <si>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</si>
  <si>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</si>
  <si>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</si>
  <si>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</si>
  <si>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</si>
  <si>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</si>
  <si>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</si>
  <si>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</si>
  <si>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</si>
  <si>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</si>
  <si>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</si>
  <si>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</si>
  <si>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</si>
  <si>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</si>
  <si>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</si>
  <si>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</si>
  <si>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</si>
  <si>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</si>
  <si>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</si>
  <si>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</si>
  <si>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</si>
  <si>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</si>
  <si>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</si>
  <si>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</si>
  <si>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</si>
  <si>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</si>
  <si>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</si>
  <si>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</si>
  <si>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</si>
  <si>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</si>
  <si>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</si>
  <si>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</si>
  <si>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</si>
  <si>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</si>
  <si>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</si>
  <si>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</si>
  <si>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</si>
  <si>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</si>
  <si>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</si>
  <si>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</si>
  <si>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</si>
  <si>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</si>
  <si>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</si>
  <si>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</si>
  <si>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</si>
  <si>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</si>
  <si>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</si>
  <si>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</si>
  <si>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</si>
  <si>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</si>
  <si>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</si>
  <si>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</si>
  <si>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</si>
  <si>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</si>
  <si>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</si>
  <si>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</si>
  <si>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</si>
  <si>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</si>
  <si>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</si>
  <si>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</si>
  <si>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</si>
  <si>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</si>
  <si>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</si>
  <si>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</si>
  <si>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</si>
  <si>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</si>
  <si>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</si>
  <si>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</si>
  <si>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</si>
  <si>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</si>
  <si>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</si>
  <si>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</si>
  <si>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</si>
  <si>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</si>
  <si>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</si>
  <si>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</si>
  <si>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</si>
  <si>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</si>
  <si>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</si>
  <si>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</si>
  <si>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</si>
  <si>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</si>
  <si>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</si>
  <si>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</si>
  <si>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</si>
  <si>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</si>
  <si>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</si>
  <si>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</si>
  <si>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</si>
  <si>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</si>
  <si>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</si>
  <si>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北千葉広域水道企業団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</si>
  <si>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</si>
  <si>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</si>
  <si>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</si>
  <si>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</si>
  <si>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</si>
  <si>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</si>
  <si>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</si>
  <si>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</si>
  <si>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</si>
  <si>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</si>
  <si>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</si>
  <si>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</si>
  <si>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</si>
  <si>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</si>
  <si>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</si>
  <si>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</si>
  <si>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企業団の経営状況については、各指標が概ね良好な水準で推移してきたことから安定しているといえる。一方、管路等の基幹構造物の老朽化は進行しており、その更新が課題となっている。
　今後は、令和元年度に策定した第15次経営戦略に基づき、施設の長寿命化を図りつつ計画的な施設の更新を実施することとなるが、引き続き安全で安定した水道用水の供給に取り組むとともに、より一層、効率的な経営に努めることとしている。</t>
    <rPh sb="37" eb="39">
      <t>アンテイ</t>
    </rPh>
    <rPh sb="48" eb="50">
      <t>イッポウ</t>
    </rPh>
    <rPh sb="61" eb="64">
      <t>ロウキュウカ</t>
    </rPh>
    <rPh sb="65" eb="67">
      <t>シンコウ</t>
    </rPh>
    <rPh sb="74" eb="76">
      <t>コウシン</t>
    </rPh>
    <rPh sb="77" eb="79">
      <t>カダイ</t>
    </rPh>
    <rPh sb="92" eb="94">
      <t>レイワ</t>
    </rPh>
    <rPh sb="94" eb="97">
      <t>ガンネンド</t>
    </rPh>
    <rPh sb="98" eb="100">
      <t>サクテイ</t>
    </rPh>
    <rPh sb="111" eb="112">
      <t>モト</t>
    </rPh>
    <rPh sb="115" eb="117">
      <t>シセツ</t>
    </rPh>
    <rPh sb="118" eb="119">
      <t>チョウ</t>
    </rPh>
    <rPh sb="119" eb="121">
      <t>ジュミョウ</t>
    </rPh>
    <rPh sb="121" eb="122">
      <t>カ</t>
    </rPh>
    <rPh sb="123" eb="124">
      <t>ハカ</t>
    </rPh>
    <rPh sb="137" eb="139">
      <t>ジッシ</t>
    </rPh>
    <rPh sb="148" eb="149">
      <t>ヒ</t>
    </rPh>
    <rPh sb="150" eb="151">
      <t>ツヅ</t>
    </rPh>
    <phoneticPr fontId="4"/>
  </si>
  <si>
    <t>　企業団の既存施設等については、平成12年度の創設事業完了後、「更新基本計画」に基づき、機械設備等の計画的な更新に努めてきた。
　また、管路等の基幹構造物についても、耐用年数を経過し順次更新時期を迎えていることから、令和元年度において導水管更新事業に着手したほか、送水管更新基本計画策定等の業務委託を実施したところである。
・有形固定資産減価償却率及び管路経年化率が類似団体平均値を上回っていることから、アセットマネジメント等を踏まえた計画的な更新や長寿命化を念頭に置いた経年化施設の適切な保守管理に取り組む必要がある。</t>
    <rPh sb="16" eb="18">
      <t>ヘイセイ</t>
    </rPh>
    <rPh sb="83" eb="85">
      <t>タイヨウ</t>
    </rPh>
    <rPh sb="85" eb="87">
      <t>ネンスウ</t>
    </rPh>
    <rPh sb="88" eb="90">
      <t>ケイカ</t>
    </rPh>
    <rPh sb="108" eb="110">
      <t>レイワ</t>
    </rPh>
    <rPh sb="110" eb="111">
      <t>ガン</t>
    </rPh>
    <rPh sb="125" eb="127">
      <t>チャクシュ</t>
    </rPh>
    <rPh sb="185" eb="187">
      <t>ルイジ</t>
    </rPh>
    <rPh sb="187" eb="189">
      <t>ダンタイ</t>
    </rPh>
    <rPh sb="247" eb="249">
      <t>ホシュ</t>
    </rPh>
    <rPh sb="252" eb="253">
      <t>ト</t>
    </rPh>
    <rPh sb="254" eb="255">
      <t>ク</t>
    </rPh>
    <phoneticPr fontId="4"/>
  </si>
  <si>
    <t>　経営状況に関する各指標については、順調に推移しており、類似団体平均値との比較でも良好な水準にある。
・累積欠損金比率は発生しておらず、流動比率は100%を大幅に上回っていることから、経営の健全性を維持している。
・企業債残高対給水収益比率は逓減傾向である。これは、起債の抑制や発行済企業債の満期償還進捗に伴い企業債残高が順次減少していることによるものである。
・施設利用率は類似団体平均値を上回り、効率性を確保している。
・有収率は類似団体平均値を下回っているが、引き続き高い数値を維持している。</t>
    <rPh sb="0" eb="2">
      <t>ケイエイ</t>
    </rPh>
    <rPh sb="2" eb="4">
      <t>ジョウキョウ</t>
    </rPh>
    <rPh sb="5" eb="6">
      <t>カン</t>
    </rPh>
    <rPh sb="8" eb="11">
      <t>カクシヒョウ</t>
    </rPh>
    <rPh sb="20" eb="22">
      <t>スイイ</t>
    </rPh>
    <rPh sb="27" eb="29">
      <t>ルイジ</t>
    </rPh>
    <rPh sb="29" eb="31">
      <t>ダンタイ</t>
    </rPh>
    <rPh sb="31" eb="34">
      <t>ヘイキンチ</t>
    </rPh>
    <rPh sb="40" eb="41">
      <t>タカ</t>
    </rPh>
    <rPh sb="41" eb="43">
      <t>リョウコウ</t>
    </rPh>
    <rPh sb="44" eb="46">
      <t>スイジュン</t>
    </rPh>
    <rPh sb="54" eb="57">
      <t>ケッソンキン</t>
    </rPh>
    <rPh sb="57" eb="59">
      <t>ヒリツ</t>
    </rPh>
    <rPh sb="60" eb="62">
      <t>ハッセイ</t>
    </rPh>
    <rPh sb="70" eb="72">
      <t>ヒリツ</t>
    </rPh>
    <rPh sb="78" eb="80">
      <t>オオハバ</t>
    </rPh>
    <rPh sb="81" eb="83">
      <t>ウワマワ</t>
    </rPh>
    <rPh sb="111" eb="113">
      <t>ザンダカ</t>
    </rPh>
    <rPh sb="113" eb="114">
      <t>タイ</t>
    </rPh>
    <rPh sb="114" eb="116">
      <t>キュウスイ</t>
    </rPh>
    <rPh sb="116" eb="118">
      <t>シュウエキ</t>
    </rPh>
    <rPh sb="118" eb="120">
      <t>ヒリツ</t>
    </rPh>
    <rPh sb="123" eb="125">
      <t>ケイコウ</t>
    </rPh>
    <rPh sb="142" eb="145">
      <t>キギョウサイ</t>
    </rPh>
    <rPh sb="146" eb="148">
      <t>マンキ</t>
    </rPh>
    <rPh sb="148" eb="150">
      <t>ショウカン</t>
    </rPh>
    <rPh sb="150" eb="152">
      <t>シンチョク</t>
    </rPh>
    <rPh sb="153" eb="154">
      <t>トモナ</t>
    </rPh>
    <rPh sb="155" eb="158">
      <t>キギョウサイ</t>
    </rPh>
    <rPh sb="158" eb="160">
      <t>ザンダカ</t>
    </rPh>
    <rPh sb="161" eb="163">
      <t>ジュンジ</t>
    </rPh>
    <rPh sb="163" eb="165">
      <t>ゲンショウ</t>
    </rPh>
    <rPh sb="183" eb="185">
      <t>シセツ</t>
    </rPh>
    <rPh sb="185" eb="188">
      <t>リヨウリツ</t>
    </rPh>
    <rPh sb="189" eb="191">
      <t>ルイジ</t>
    </rPh>
    <rPh sb="191" eb="193">
      <t>ダンタイ</t>
    </rPh>
    <rPh sb="193" eb="196">
      <t>ヘイキンチ</t>
    </rPh>
    <rPh sb="197" eb="199">
      <t>ウワマワ</t>
    </rPh>
    <rPh sb="201" eb="203">
      <t>コウリツ</t>
    </rPh>
    <rPh sb="203" eb="204">
      <t>セイ</t>
    </rPh>
    <rPh sb="205" eb="207">
      <t>カクホ</t>
    </rPh>
    <rPh sb="218" eb="220">
      <t>ルイジ</t>
    </rPh>
    <rPh sb="220" eb="222">
      <t>ダンタイ</t>
    </rPh>
    <rPh sb="222" eb="225">
      <t>ヘイキンチ</t>
    </rPh>
    <rPh sb="226" eb="228">
      <t>シタマワ</t>
    </rPh>
    <rPh sb="234" eb="235">
      <t>ヒ</t>
    </rPh>
    <rPh sb="236" eb="237">
      <t>ツヅ</t>
    </rPh>
    <rPh sb="238" eb="239">
      <t>タカ</t>
    </rPh>
    <rPh sb="240" eb="242">
      <t>スウチ</t>
    </rPh>
    <rPh sb="243" eb="245">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</si>
</sst>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quotePrefix="1"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5-40DD-B62A-6611342632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5E05-40DD-B62A-6611342632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74.540000000000006</c:v>
                </c:pt>
                <c:pt idx="1">
                  <c:v>75.42</c:v>
                </c:pt>
                <c:pt idx="2">
                  <c:v>78.06</c:v>
                </c:pt>
                <c:pt idx="3">
                  <c:v>79.73</c:v>
                </c:pt>
                <c:pt idx="4">
                  <c:v>79.569999999999993</c:v>
                </c:pt>
              </c:numCache>
            </c:numRef>
          </c:val>
          <c:extLst>
            <c:ext xmlns:c16="http://schemas.microsoft.com/office/drawing/2014/chart" uri="{C3380CC4-5D6E-409C-BE32-E72D297353CC}">
              <c16:uniqueId val="{00000000-1C8C-49AA-992B-D7364013ED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1C8C-49AA-992B-D7364013ED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98.73</c:v>
                </c:pt>
                <c:pt idx="1">
                  <c:v>98.78</c:v>
                </c:pt>
                <c:pt idx="2">
                  <c:v>98.47</c:v>
                </c:pt>
                <c:pt idx="3">
                  <c:v>98.67</c:v>
                </c:pt>
                <c:pt idx="4">
                  <c:v>97.97</c:v>
                </c:pt>
              </c:numCache>
            </c:numRef>
          </c:val>
          <c:extLst>
            <c:ext xmlns:c16="http://schemas.microsoft.com/office/drawing/2014/chart" uri="{C3380CC4-5D6E-409C-BE32-E72D297353CC}">
              <c16:uniqueId val="{00000000-3B1A-4079-A2C5-913E851F28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3B1A-4079-A2C5-913E851F28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125.47</c:v>
                </c:pt>
                <c:pt idx="1">
                  <c:v>124.24</c:v>
                </c:pt>
                <c:pt idx="2">
                  <c:v>126.85</c:v>
                </c:pt>
                <c:pt idx="3">
                  <c:v>121.23</c:v>
                </c:pt>
                <c:pt idx="4">
                  <c:v>121.11</c:v>
                </c:pt>
              </c:numCache>
            </c:numRef>
          </c:val>
          <c:extLst>
            <c:ext xmlns:c16="http://schemas.microsoft.com/office/drawing/2014/chart" uri="{C3380CC4-5D6E-409C-BE32-E72D297353CC}">
              <c16:uniqueId val="{00000000-0C03-44DC-ADC9-C4F874C1E2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0C03-44DC-ADC9-C4F874C1E2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56.33</c:v>
                </c:pt>
                <c:pt idx="1">
                  <c:v>56.59</c:v>
                </c:pt>
                <c:pt idx="2">
                  <c:v>56.49</c:v>
                </c:pt>
                <c:pt idx="3">
                  <c:v>58.07</c:v>
                </c:pt>
                <c:pt idx="4">
                  <c:v>56.78</c:v>
                </c:pt>
              </c:numCache>
            </c:numRef>
          </c:val>
          <c:extLst>
            <c:ext xmlns:c16="http://schemas.microsoft.com/office/drawing/2014/chart" uri="{C3380CC4-5D6E-409C-BE32-E72D297353CC}">
              <c16:uniqueId val="{00000000-148F-467B-9B58-D7DB9A0CAD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148F-467B-9B58-D7DB9A0CAD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18.39</c:v>
                </c:pt>
                <c:pt idx="1">
                  <c:v>35.880000000000003</c:v>
                </c:pt>
                <c:pt idx="2">
                  <c:v>52.21</c:v>
                </c:pt>
                <c:pt idx="3">
                  <c:v>62.8</c:v>
                </c:pt>
                <c:pt idx="4">
                  <c:v>76.72</c:v>
                </c:pt>
              </c:numCache>
            </c:numRef>
          </c:val>
          <c:extLst>
            <c:ext xmlns:c16="http://schemas.microsoft.com/office/drawing/2014/chart" uri="{C3380CC4-5D6E-409C-BE32-E72D297353CC}">
              <c16:uniqueId val="{00000000-6BDC-4761-9E26-3521B30F31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6BDC-4761-9E26-3521B30F31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FA-42B7-AFA0-7CE4611367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2EFA-42B7-AFA0-7CE4611367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358.02</c:v>
                </c:pt>
                <c:pt idx="1">
                  <c:v>244.6</c:v>
                </c:pt>
                <c:pt idx="2">
                  <c:v>271.87</c:v>
                </c:pt>
                <c:pt idx="3">
                  <c:v>240.3</c:v>
                </c:pt>
                <c:pt idx="4">
                  <c:v>287.04000000000002</c:v>
                </c:pt>
              </c:numCache>
            </c:numRef>
          </c:val>
          <c:extLst>
            <c:ext xmlns:c16="http://schemas.microsoft.com/office/drawing/2014/chart" uri="{C3380CC4-5D6E-409C-BE32-E72D297353CC}">
              <c16:uniqueId val="{00000000-58C1-4AE6-9843-ACD03483C6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58C1-4AE6-9843-ACD03483C6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334.85</c:v>
                </c:pt>
                <c:pt idx="1">
                  <c:v>313.66000000000003</c:v>
                </c:pt>
                <c:pt idx="2">
                  <c:v>292.89999999999998</c:v>
                </c:pt>
                <c:pt idx="3">
                  <c:v>273.01</c:v>
                </c:pt>
                <c:pt idx="4">
                  <c:v>253.45</c:v>
                </c:pt>
              </c:numCache>
            </c:numRef>
          </c:val>
          <c:extLst>
            <c:ext xmlns:c16="http://schemas.microsoft.com/office/drawing/2014/chart" uri="{C3380CC4-5D6E-409C-BE32-E72D297353CC}">
              <c16:uniqueId val="{00000000-DD80-4CD1-9ADC-66396C01CA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DD80-4CD1-9ADC-66396C01CA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126.42</c:v>
                </c:pt>
                <c:pt idx="1">
                  <c:v>125.18</c:v>
                </c:pt>
                <c:pt idx="2">
                  <c:v>127.87</c:v>
                </c:pt>
                <c:pt idx="3">
                  <c:v>121.73</c:v>
                </c:pt>
                <c:pt idx="4">
                  <c:v>121.74</c:v>
                </c:pt>
              </c:numCache>
            </c:numRef>
          </c:val>
          <c:extLst>
            <c:ext xmlns:c16="http://schemas.microsoft.com/office/drawing/2014/chart" uri="{C3380CC4-5D6E-409C-BE32-E72D297353CC}">
              <c16:uniqueId val="{00000000-D9EB-450F-83B0-ABB7EE7982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D9EB-450F-83B0-ABB7EE7982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60.34</c:v>
                </c:pt>
                <c:pt idx="1">
                  <c:v>60.31</c:v>
                </c:pt>
                <c:pt idx="2">
                  <c:v>57.45</c:v>
                </c:pt>
                <c:pt idx="3">
                  <c:v>59.15</c:v>
                </c:pt>
                <c:pt idx="4">
                  <c:v>59.61</c:v>
                </c:pt>
              </c:numCache>
            </c:numRef>
          </c:val>
          <c:extLst>
            <c:ext xmlns:c16="http://schemas.microsoft.com/office/drawing/2014/chart" uri="{C3380CC4-5D6E-409C-BE32-E72D297353CC}">
              <c16:uniqueId val="{00000000-C585-4A7B-8007-E16CE77852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C585-4A7B-8007-E16CE77852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千葉県　北千葉広域水道企業団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用水供給事業</v>
      </c>
      <c r="Q8" s="84"/>
      <c r="R8" s="84"/>
      <c r="S8" s="84"/>
      <c r="T8" s="84"/>
      <c r="U8" s="84"/>
      <c r="V8" s="84"/>
      <c r="W8" s="84" t="str">
        <f>データ!$L$6</f>
        <v>B</v>
      </c>
      <c r="X8" s="84"/>
      <c r="Y8" s="84"/>
      <c r="Z8" s="84"/>
      <c r="AA8" s="84"/>
      <c r="AB8" s="84"/>
      <c r="AC8" s="84"/>
      <c r="AD8" s="84" t="str">
        <f>データ!$M$6</f>
        <v>自治体職員</v>
      </c>
      <c r="AE8" s="84"/>
      <c r="AF8" s="84"/>
      <c r="AG8" s="84"/>
      <c r="AH8" s="84"/>
      <c r="AI8" s="84"/>
      <c r="AJ8" s="84"/>
      <c r="AK8" s="4"/>
      <c r="AL8" s="72" t="str">
        <f>データ!$R$6</f>
        <v>-</v>
      </c>
      <c r="AM8" s="72"/>
      <c r="AN8" s="72"/>
      <c r="AO8" s="72"/>
      <c r="AP8" s="72"/>
      <c r="AQ8" s="72"/>
      <c r="AR8" s="72"/>
      <c r="AS8" s="72"/>
      <c r="AT8" s="68" t="str">
        <f>データ!$S$6</f>
        <v>-</v>
      </c>
      <c r="AU8" s="69"/>
      <c r="AV8" s="69"/>
      <c r="AW8" s="69"/>
      <c r="AX8" s="69"/>
      <c r="AY8" s="69"/>
      <c r="AZ8" s="69"/>
      <c r="BA8" s="69"/>
      <c r="BB8" s="71" t="str">
        <f>データ!$T$6</f>
        <v>-</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76.23</v>
      </c>
      <c r="J10" s="69"/>
      <c r="K10" s="69"/>
      <c r="L10" s="69"/>
      <c r="M10" s="69"/>
      <c r="N10" s="69"/>
      <c r="O10" s="70"/>
      <c r="P10" s="71">
        <f>データ!$P$6</f>
        <v>91.22</v>
      </c>
      <c r="Q10" s="71"/>
      <c r="R10" s="71"/>
      <c r="S10" s="71"/>
      <c r="T10" s="71"/>
      <c r="U10" s="71"/>
      <c r="V10" s="71"/>
      <c r="W10" s="72">
        <f>データ!$Q$6</f>
        <v>0</v>
      </c>
      <c r="X10" s="72"/>
      <c r="Y10" s="72"/>
      <c r="Z10" s="72"/>
      <c r="AA10" s="72"/>
      <c r="AB10" s="72"/>
      <c r="AC10" s="72"/>
      <c r="AD10" s="2"/>
      <c r="AE10" s="2"/>
      <c r="AF10" s="2"/>
      <c r="AG10" s="2"/>
      <c r="AH10" s="4"/>
      <c r="AI10" s="4"/>
      <c r="AJ10" s="4"/>
      <c r="AK10" s="4"/>
      <c r="AL10" s="72">
        <f>データ!$U$6</f>
        <v>4325418</v>
      </c>
      <c r="AM10" s="72"/>
      <c r="AN10" s="72"/>
      <c r="AO10" s="72"/>
      <c r="AP10" s="72"/>
      <c r="AQ10" s="72"/>
      <c r="AR10" s="72"/>
      <c r="AS10" s="72"/>
      <c r="AT10" s="68">
        <f>データ!$V$6</f>
        <v>926.47</v>
      </c>
      <c r="AU10" s="69"/>
      <c r="AV10" s="69"/>
      <c r="AW10" s="69"/>
      <c r="AX10" s="69"/>
      <c r="AY10" s="69"/>
      <c r="AZ10" s="69"/>
      <c r="BA10" s="69"/>
      <c r="BB10" s="71">
        <f>データ!$W$6</f>
        <v>4668.71</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Whj92nyX6d/0agY78f2qcyMFYZeQ3SiX2gdZ3qqjTKsj+/vkPkkOTo+sowB6bp25tJVrVVtsMo5UO0LetbZzew==" saltValue="IlWlYv/AaRW1r7ueQ5lk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128759</v>
      </c>
      <c r="D6" s="34">
        <f t="shared" si="3"/>
        <v>46</v>
      </c>
      <c r="E6" s="34">
        <f t="shared" si="3"/>
        <v>1</v>
      </c>
      <c r="F6" s="34">
        <f t="shared" si="3"/>
        <v>0</v>
      </c>
      <c r="G6" s="34">
        <f t="shared" si="3"/>
        <v>2</v>
      </c>
      <c r="H6" s="34" t="str">
        <f t="shared" si="3"/>
        <v>千葉県　北千葉広域水道企業団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76.23</v>
      </c>
      <c r="P6" s="35">
        <f t="shared" si="3"/>
        <v>91.22</v>
      </c>
      <c r="Q6" s="35">
        <f t="shared" si="3"/>
        <v>0</v>
      </c>
      <c r="R6" s="35" t="str">
        <f t="shared" si="3"/>
        <v>-</v>
      </c>
      <c r="S6" s="35" t="str">
        <f t="shared" si="3"/>
        <v>-</v>
      </c>
      <c r="T6" s="35" t="str">
        <f t="shared" si="3"/>
        <v>-</v>
      </c>
      <c r="U6" s="35">
        <f t="shared" si="3"/>
        <v>4325418</v>
      </c>
      <c r="V6" s="35">
        <f t="shared" si="3"/>
        <v>926.47</v>
      </c>
      <c r="W6" s="35">
        <f t="shared" si="3"/>
        <v>4668.71</v>
      </c>
      <c r="X6" s="36">
        <f>IF(X7="",NA(),X7)</f>
        <v>125.47</v>
      </c>
      <c r="Y6" s="36">
        <f t="shared" ref="Y6:AG6" si="4">IF(Y7="",NA(),Y7)</f>
        <v>124.24</v>
      </c>
      <c r="Z6" s="36">
        <f t="shared" si="4"/>
        <v>126.85</v>
      </c>
      <c r="AA6" s="36">
        <f t="shared" si="4"/>
        <v>121.23</v>
      </c>
      <c r="AB6" s="36">
        <f t="shared" si="4"/>
        <v>121.11</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358.02</v>
      </c>
      <c r="AU6" s="36">
        <f t="shared" ref="AU6:BC6" si="6">IF(AU7="",NA(),AU7)</f>
        <v>244.6</v>
      </c>
      <c r="AV6" s="36">
        <f t="shared" si="6"/>
        <v>271.87</v>
      </c>
      <c r="AW6" s="36">
        <f t="shared" si="6"/>
        <v>240.3</v>
      </c>
      <c r="AX6" s="36">
        <f t="shared" si="6"/>
        <v>287.04000000000002</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334.85</v>
      </c>
      <c r="BF6" s="36">
        <f t="shared" ref="BF6:BN6" si="7">IF(BF7="",NA(),BF7)</f>
        <v>313.66000000000003</v>
      </c>
      <c r="BG6" s="36">
        <f t="shared" si="7"/>
        <v>292.89999999999998</v>
      </c>
      <c r="BH6" s="36">
        <f t="shared" si="7"/>
        <v>273.01</v>
      </c>
      <c r="BI6" s="36">
        <f t="shared" si="7"/>
        <v>253.45</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126.42</v>
      </c>
      <c r="BQ6" s="36">
        <f t="shared" ref="BQ6:BY6" si="8">IF(BQ7="",NA(),BQ7)</f>
        <v>125.18</v>
      </c>
      <c r="BR6" s="36">
        <f t="shared" si="8"/>
        <v>127.87</v>
      </c>
      <c r="BS6" s="36">
        <f t="shared" si="8"/>
        <v>121.73</v>
      </c>
      <c r="BT6" s="36">
        <f t="shared" si="8"/>
        <v>121.74</v>
      </c>
      <c r="BU6" s="36">
        <f t="shared" si="8"/>
        <v>112.81</v>
      </c>
      <c r="BV6" s="36">
        <f t="shared" si="8"/>
        <v>113.88</v>
      </c>
      <c r="BW6" s="36">
        <f t="shared" si="8"/>
        <v>114.14</v>
      </c>
      <c r="BX6" s="36">
        <f t="shared" si="8"/>
        <v>112.83</v>
      </c>
      <c r="BY6" s="36">
        <f t="shared" si="8"/>
        <v>112.84</v>
      </c>
      <c r="BZ6" s="35" t="str">
        <f>IF(BZ7="","",IF(BZ7="-","【-】","【"&amp;SUBSTITUTE(TEXT(BZ7,"#,##0.00"),"-","△")&amp;"】"))</f>
        <v>【112.84】</v>
      </c>
      <c r="CA6" s="36">
        <f>IF(CA7="",NA(),CA7)</f>
        <v>60.34</v>
      </c>
      <c r="CB6" s="36">
        <f t="shared" ref="CB6:CJ6" si="9">IF(CB7="",NA(),CB7)</f>
        <v>60.31</v>
      </c>
      <c r="CC6" s="36">
        <f t="shared" si="9"/>
        <v>57.45</v>
      </c>
      <c r="CD6" s="36">
        <f t="shared" si="9"/>
        <v>59.15</v>
      </c>
      <c r="CE6" s="36">
        <f t="shared" si="9"/>
        <v>59.61</v>
      </c>
      <c r="CF6" s="36">
        <f t="shared" si="9"/>
        <v>75.3</v>
      </c>
      <c r="CG6" s="36">
        <f t="shared" si="9"/>
        <v>74.02</v>
      </c>
      <c r="CH6" s="36">
        <f t="shared" si="9"/>
        <v>73.03</v>
      </c>
      <c r="CI6" s="36">
        <f t="shared" si="9"/>
        <v>73.86</v>
      </c>
      <c r="CJ6" s="36">
        <f t="shared" si="9"/>
        <v>73.849999999999994</v>
      </c>
      <c r="CK6" s="35" t="str">
        <f>IF(CK7="","",IF(CK7="-","【-】","【"&amp;SUBSTITUTE(TEXT(CK7,"#,##0.00"),"-","△")&amp;"】"))</f>
        <v>【73.85】</v>
      </c>
      <c r="CL6" s="36">
        <f>IF(CL7="",NA(),CL7)</f>
        <v>74.540000000000006</v>
      </c>
      <c r="CM6" s="36">
        <f t="shared" ref="CM6:CU6" si="10">IF(CM7="",NA(),CM7)</f>
        <v>75.42</v>
      </c>
      <c r="CN6" s="36">
        <f t="shared" si="10"/>
        <v>78.06</v>
      </c>
      <c r="CO6" s="36">
        <f t="shared" si="10"/>
        <v>79.73</v>
      </c>
      <c r="CP6" s="36">
        <f t="shared" si="10"/>
        <v>79.569999999999993</v>
      </c>
      <c r="CQ6" s="36">
        <f t="shared" si="10"/>
        <v>61.82</v>
      </c>
      <c r="CR6" s="36">
        <f t="shared" si="10"/>
        <v>61.66</v>
      </c>
      <c r="CS6" s="36">
        <f t="shared" si="10"/>
        <v>62.19</v>
      </c>
      <c r="CT6" s="36">
        <f t="shared" si="10"/>
        <v>61.77</v>
      </c>
      <c r="CU6" s="36">
        <f t="shared" si="10"/>
        <v>61.69</v>
      </c>
      <c r="CV6" s="35" t="str">
        <f>IF(CV7="","",IF(CV7="-","【-】","【"&amp;SUBSTITUTE(TEXT(CV7,"#,##0.00"),"-","△")&amp;"】"))</f>
        <v>【61.69】</v>
      </c>
      <c r="CW6" s="36">
        <f>IF(CW7="",NA(),CW7)</f>
        <v>98.73</v>
      </c>
      <c r="CX6" s="36">
        <f t="shared" ref="CX6:DF6" si="11">IF(CX7="",NA(),CX7)</f>
        <v>98.78</v>
      </c>
      <c r="CY6" s="36">
        <f t="shared" si="11"/>
        <v>98.47</v>
      </c>
      <c r="CZ6" s="36">
        <f t="shared" si="11"/>
        <v>98.67</v>
      </c>
      <c r="DA6" s="36">
        <f t="shared" si="11"/>
        <v>97.97</v>
      </c>
      <c r="DB6" s="36">
        <f t="shared" si="11"/>
        <v>100.03</v>
      </c>
      <c r="DC6" s="36">
        <f t="shared" si="11"/>
        <v>100.05</v>
      </c>
      <c r="DD6" s="36">
        <f t="shared" si="11"/>
        <v>100.05</v>
      </c>
      <c r="DE6" s="36">
        <f t="shared" si="11"/>
        <v>100.08</v>
      </c>
      <c r="DF6" s="36">
        <f t="shared" si="11"/>
        <v>100</v>
      </c>
      <c r="DG6" s="35" t="str">
        <f>IF(DG7="","",IF(DG7="-","【-】","【"&amp;SUBSTITUTE(TEXT(DG7,"#,##0.00"),"-","△")&amp;"】"))</f>
        <v>【100.00】</v>
      </c>
      <c r="DH6" s="36">
        <f>IF(DH7="",NA(),DH7)</f>
        <v>56.33</v>
      </c>
      <c r="DI6" s="36">
        <f t="shared" ref="DI6:DQ6" si="12">IF(DI7="",NA(),DI7)</f>
        <v>56.59</v>
      </c>
      <c r="DJ6" s="36">
        <f t="shared" si="12"/>
        <v>56.49</v>
      </c>
      <c r="DK6" s="36">
        <f t="shared" si="12"/>
        <v>58.07</v>
      </c>
      <c r="DL6" s="36">
        <f t="shared" si="12"/>
        <v>56.78</v>
      </c>
      <c r="DM6" s="36">
        <f t="shared" si="12"/>
        <v>52.4</v>
      </c>
      <c r="DN6" s="36">
        <f t="shared" si="12"/>
        <v>53.56</v>
      </c>
      <c r="DO6" s="36">
        <f t="shared" si="12"/>
        <v>54.73</v>
      </c>
      <c r="DP6" s="36">
        <f t="shared" si="12"/>
        <v>55.77</v>
      </c>
      <c r="DQ6" s="36">
        <f t="shared" si="12"/>
        <v>56.48</v>
      </c>
      <c r="DR6" s="35" t="str">
        <f>IF(DR7="","",IF(DR7="-","【-】","【"&amp;SUBSTITUTE(TEXT(DR7,"#,##0.00"),"-","△")&amp;"】"))</f>
        <v>【56.48】</v>
      </c>
      <c r="DS6" s="36">
        <f>IF(DS7="",NA(),DS7)</f>
        <v>18.39</v>
      </c>
      <c r="DT6" s="36">
        <f t="shared" ref="DT6:EB6" si="13">IF(DT7="",NA(),DT7)</f>
        <v>35.880000000000003</v>
      </c>
      <c r="DU6" s="36">
        <f t="shared" si="13"/>
        <v>52.21</v>
      </c>
      <c r="DV6" s="36">
        <f t="shared" si="13"/>
        <v>62.8</v>
      </c>
      <c r="DW6" s="36">
        <f t="shared" si="13"/>
        <v>76.72</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128759</v>
      </c>
      <c r="D7" s="38">
        <v>46</v>
      </c>
      <c r="E7" s="38">
        <v>1</v>
      </c>
      <c r="F7" s="38">
        <v>0</v>
      </c>
      <c r="G7" s="38">
        <v>2</v>
      </c>
      <c r="H7" s="38" t="s">
        <v>93</v>
      </c>
      <c r="I7" s="38" t="s">
        <v>94</v>
      </c>
      <c r="J7" s="38" t="s">
        <v>95</v>
      </c>
      <c r="K7" s="38" t="s">
        <v>96</v>
      </c>
      <c r="L7" s="38" t="s">
        <v>97</v>
      </c>
      <c r="M7" s="38" t="s">
        <v>98</v>
      </c>
      <c r="N7" s="39" t="s">
        <v>99</v>
      </c>
      <c r="O7" s="39">
        <v>76.23</v>
      </c>
      <c r="P7" s="39">
        <v>91.22</v>
      </c>
      <c r="Q7" s="39">
        <v>0</v>
      </c>
      <c r="R7" s="39" t="s">
        <v>99</v>
      </c>
      <c r="S7" s="39" t="s">
        <v>99</v>
      </c>
      <c r="T7" s="39" t="s">
        <v>99</v>
      </c>
      <c r="U7" s="39">
        <v>4325418</v>
      </c>
      <c r="V7" s="39">
        <v>926.47</v>
      </c>
      <c r="W7" s="39">
        <v>4668.71</v>
      </c>
      <c r="X7" s="39">
        <v>125.47</v>
      </c>
      <c r="Y7" s="39">
        <v>124.24</v>
      </c>
      <c r="Z7" s="39">
        <v>126.85</v>
      </c>
      <c r="AA7" s="39">
        <v>121.23</v>
      </c>
      <c r="AB7" s="39">
        <v>121.11</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358.02</v>
      </c>
      <c r="AU7" s="39">
        <v>244.6</v>
      </c>
      <c r="AV7" s="39">
        <v>271.87</v>
      </c>
      <c r="AW7" s="39">
        <v>240.3</v>
      </c>
      <c r="AX7" s="39">
        <v>287.04000000000002</v>
      </c>
      <c r="AY7" s="39">
        <v>212.95</v>
      </c>
      <c r="AZ7" s="39">
        <v>224.41</v>
      </c>
      <c r="BA7" s="39">
        <v>243.44</v>
      </c>
      <c r="BB7" s="39">
        <v>258.49</v>
      </c>
      <c r="BC7" s="39">
        <v>271.10000000000002</v>
      </c>
      <c r="BD7" s="39">
        <v>271.10000000000002</v>
      </c>
      <c r="BE7" s="39">
        <v>334.85</v>
      </c>
      <c r="BF7" s="39">
        <v>313.66000000000003</v>
      </c>
      <c r="BG7" s="39">
        <v>292.89999999999998</v>
      </c>
      <c r="BH7" s="39">
        <v>273.01</v>
      </c>
      <c r="BI7" s="39">
        <v>253.45</v>
      </c>
      <c r="BJ7" s="39">
        <v>333.48</v>
      </c>
      <c r="BK7" s="39">
        <v>320.31</v>
      </c>
      <c r="BL7" s="39">
        <v>303.26</v>
      </c>
      <c r="BM7" s="39">
        <v>290.31</v>
      </c>
      <c r="BN7" s="39">
        <v>272.95999999999998</v>
      </c>
      <c r="BO7" s="39">
        <v>272.95999999999998</v>
      </c>
      <c r="BP7" s="39">
        <v>126.42</v>
      </c>
      <c r="BQ7" s="39">
        <v>125.18</v>
      </c>
      <c r="BR7" s="39">
        <v>127.87</v>
      </c>
      <c r="BS7" s="39">
        <v>121.73</v>
      </c>
      <c r="BT7" s="39">
        <v>121.74</v>
      </c>
      <c r="BU7" s="39">
        <v>112.81</v>
      </c>
      <c r="BV7" s="39">
        <v>113.88</v>
      </c>
      <c r="BW7" s="39">
        <v>114.14</v>
      </c>
      <c r="BX7" s="39">
        <v>112.83</v>
      </c>
      <c r="BY7" s="39">
        <v>112.84</v>
      </c>
      <c r="BZ7" s="39">
        <v>112.84</v>
      </c>
      <c r="CA7" s="39">
        <v>60.34</v>
      </c>
      <c r="CB7" s="39">
        <v>60.31</v>
      </c>
      <c r="CC7" s="39">
        <v>57.45</v>
      </c>
      <c r="CD7" s="39">
        <v>59.15</v>
      </c>
      <c r="CE7" s="39">
        <v>59.61</v>
      </c>
      <c r="CF7" s="39">
        <v>75.3</v>
      </c>
      <c r="CG7" s="39">
        <v>74.02</v>
      </c>
      <c r="CH7" s="39">
        <v>73.03</v>
      </c>
      <c r="CI7" s="39">
        <v>73.86</v>
      </c>
      <c r="CJ7" s="39">
        <v>73.849999999999994</v>
      </c>
      <c r="CK7" s="39">
        <v>73.849999999999994</v>
      </c>
      <c r="CL7" s="39">
        <v>74.540000000000006</v>
      </c>
      <c r="CM7" s="39">
        <v>75.42</v>
      </c>
      <c r="CN7" s="39">
        <v>78.06</v>
      </c>
      <c r="CO7" s="39">
        <v>79.73</v>
      </c>
      <c r="CP7" s="39">
        <v>79.569999999999993</v>
      </c>
      <c r="CQ7" s="39">
        <v>61.82</v>
      </c>
      <c r="CR7" s="39">
        <v>61.66</v>
      </c>
      <c r="CS7" s="39">
        <v>62.19</v>
      </c>
      <c r="CT7" s="39">
        <v>61.77</v>
      </c>
      <c r="CU7" s="39">
        <v>61.69</v>
      </c>
      <c r="CV7" s="39">
        <v>61.69</v>
      </c>
      <c r="CW7" s="39">
        <v>98.73</v>
      </c>
      <c r="CX7" s="39">
        <v>98.78</v>
      </c>
      <c r="CY7" s="39">
        <v>98.47</v>
      </c>
      <c r="CZ7" s="39">
        <v>98.67</v>
      </c>
      <c r="DA7" s="39">
        <v>97.97</v>
      </c>
      <c r="DB7" s="39">
        <v>100.03</v>
      </c>
      <c r="DC7" s="39">
        <v>100.05</v>
      </c>
      <c r="DD7" s="39">
        <v>100.05</v>
      </c>
      <c r="DE7" s="39">
        <v>100.08</v>
      </c>
      <c r="DF7" s="39">
        <v>100</v>
      </c>
      <c r="DG7" s="39">
        <v>100</v>
      </c>
      <c r="DH7" s="39">
        <v>56.33</v>
      </c>
      <c r="DI7" s="39">
        <v>56.59</v>
      </c>
      <c r="DJ7" s="39">
        <v>56.49</v>
      </c>
      <c r="DK7" s="39">
        <v>58.07</v>
      </c>
      <c r="DL7" s="39">
        <v>56.78</v>
      </c>
      <c r="DM7" s="39">
        <v>52.4</v>
      </c>
      <c r="DN7" s="39">
        <v>53.56</v>
      </c>
      <c r="DO7" s="39">
        <v>54.73</v>
      </c>
      <c r="DP7" s="39">
        <v>55.77</v>
      </c>
      <c r="DQ7" s="39">
        <v>56.48</v>
      </c>
      <c r="DR7" s="39">
        <v>56.48</v>
      </c>
      <c r="DS7" s="39">
        <v>18.39</v>
      </c>
      <c r="DT7" s="39">
        <v>35.880000000000003</v>
      </c>
      <c r="DU7" s="39">
        <v>52.21</v>
      </c>
      <c r="DV7" s="39">
        <v>62.8</v>
      </c>
      <c r="DW7" s="39">
        <v>76.72</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真実子</cp:lastModifiedBy>
  <cp:lastPrinted>2021-01-20T04:36:24Z</cp:lastPrinted>
  <dcterms:created xsi:type="dcterms:W3CDTF">2020-12-04T02:06:42Z</dcterms:created>
  <dcterms:modified xsi:type="dcterms:W3CDTF">2021-01-20T05:32:28Z</dcterms:modified>
  <cp:category/>
</cp:coreProperties>
</file>