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20年度\2020起債ライン\23_経営比較分析表（R元年度）\05　回答\修正版\"/>
    </mc:Choice>
  </mc:AlternateContent>
  <workbookProtection workbookAlgorithmName="SHA-512" workbookHashValue="50g0dFVi1wOzPPz2Owp3yzQ9vLJmlRUMB1XyN1N9wqjVkFaJfk2GRjQwq3+rmQHNNzU57xWngPphIVVo3xKgSQ==" workbookSaltValue="xKBiExBgZ8UCY10bTebls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<sst xmlns="http://schemas.openxmlformats.org/spreadsheetml/2006/main" count="231" uniqueCount="118">
  <si>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</si>
  <si>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</si>
  <si>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</si>
  <si>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</si>
  <si>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</si>
  <si>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</si>
  <si>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</si>
  <si>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</si>
  <si>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</si>
  <si>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</si>
  <si>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</si>
  <si>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</si>
  <si>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</si>
  <si>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</si>
  <si>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</si>
  <si>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</si>
  <si>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</si>
  <si>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</si>
  <si>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</si>
  <si>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</si>
  <si>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</si>
  <si>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</si>
  <si>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</si>
  <si>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</si>
  <si>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</si>
  <si>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</si>
  <si>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</si>
  <si>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</si>
  <si>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</si>
  <si>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</si>
  <si>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</si>
  <si>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</si>
  <si>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</si>
  <si>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</si>
  <si>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</si>
  <si>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</si>
  <si>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</si>
  <si>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</si>
  <si>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</si>
  <si>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</si>
  <si>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</si>
  <si>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</si>
  <si>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</si>
  <si>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</si>
  <si>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</si>
  <si>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</si>
  <si>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</si>
  <si>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</si>
  <si>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</si>
  <si>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</si>
  <si>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</si>
  <si>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</si>
  <si>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</si>
  <si>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</si>
  <si>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</si>
  <si>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</si>
  <si>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</si>
  <si>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</si>
  <si>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</si>
  <si>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</si>
  <si>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</si>
  <si>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</si>
  <si>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</si>
  <si>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</si>
  <si>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</si>
  <si>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</si>
  <si>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</si>
  <si>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</si>
  <si>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</si>
  <si>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</si>
  <si>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</si>
  <si>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</si>
  <si>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</si>
  <si>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</si>
  <si>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</si>
  <si>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</si>
  <si>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</si>
  <si>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</si>
  <si>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</si>
  <si>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</si>
  <si>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</si>
  <si>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</si>
  <si>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</si>
  <si>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</si>
  <si>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</si>
  <si>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</si>
  <si>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</si>
  <si>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</si>
  <si>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</si>
  <si>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</si>
  <si>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</si>
  <si>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</si>
  <si>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</si>
  <si>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</si>
  <si>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</si>
  <si>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</si>
  <si>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</si>
  <si>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</si>
  <si>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</si>
  <si>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</si>
  <si>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</si>
  <si>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</si>
  <si>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</si>
  <si>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</si>
  <si>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</si>
  <si>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</si>
  <si>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</si>
  <si>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</si>
  <si>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</si>
  <si>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</si>
  <si>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</si>
  <si>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</si>
  <si>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</si>
  <si>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</si>
  <si>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</si>
  <si>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 経常収支比率
　収入以上に維持管理費等が増加傾向にあるため、100％を下回るなど、厳しい財政運営が続いている
② 累積欠損金比率
　累積欠損金は生じていない
③ 流動比率
　100％を超えて推移しており、支払能力に支障はない
④ 企業債残高対事業規模比率
　企業債の償還財源は全て一般会計のため、算出対象となる値はない
⑤ 経費回収率
　流域下水道の維持管理に要する経費は公共下水道事業者である市町村からの負担金で賄っているため、算出対象となる値はない
⑥ 汚水処理原価
　スケールメリットによる効率的な事業運営を行ってきた結果、類似団体平均を下回っている
⑦ 施設利用率
　昼夜間の人口比率や地理的条件、気象状況等の変動等の影響があり、類似団体平均を下回っている
</t>
    <phoneticPr fontId="4"/>
  </si>
  <si>
    <t xml:space="preserve">・多摩地域の下水道は、都の流域下水道と市町村の公共下水道が一つのシステムとして機能するものである
・今後も、市町村との連携を一層強化して、多摩地域の安定的な下水道経営を推進していく
</t>
    <phoneticPr fontId="4"/>
  </si>
  <si>
    <t xml:space="preserve">① 有形固定資産減価償却率
　施設や設備の老朽化が進む中、計画的な維持管理により法定耐用年数を上回る経済的耐用年数まで延命化しており、減価償却が進んでいるため類似団体平均を上回っている
② 管渠老朽化率
　流域下水道幹線については、昭和40年代半ば以降に建設され、法定耐用年数（50年）を経過していないことから、算出対象となる値はない
③ 管渠改善率
　流域下水道幹線については、昭和40年代半ば以降に建設され、法定耐用年数（50年）を経過していないことから、算出対象となる値はない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</si>
</sst>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40-4CB0-A8C6-79D0F4B131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0D40-4CB0-A8C6-79D0F4B131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59.52</c:v>
                </c:pt>
                <c:pt idx="1">
                  <c:v>59.81</c:v>
                </c:pt>
                <c:pt idx="2">
                  <c:v>60.85</c:v>
                </c:pt>
                <c:pt idx="3">
                  <c:v>56.06</c:v>
                </c:pt>
                <c:pt idx="4">
                  <c:v>63.46</c:v>
                </c:pt>
              </c:numCache>
            </c:numRef>
          </c:val>
          <c:extLst>
            <c:ext xmlns:c16="http://schemas.microsoft.com/office/drawing/2014/chart" uri="{C3380CC4-5D6E-409C-BE32-E72D297353CC}">
              <c16:uniqueId val="{00000000-FC51-4C61-83A9-654B07A4FB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FC51-4C61-83A9-654B07A4FB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c:v>
                </c:pt>
                <c:pt idx="1">
                  <c:v>98.92</c:v>
                </c:pt>
                <c:pt idx="2">
                  <c:v>99.07</c:v>
                </c:pt>
                <c:pt idx="3">
                  <c:v>99.08</c:v>
                </c:pt>
                <c:pt idx="4">
                  <c:v>99.11</c:v>
                </c:pt>
              </c:numCache>
            </c:numRef>
          </c:val>
          <c:extLst>
            <c:ext xmlns:c16="http://schemas.microsoft.com/office/drawing/2014/chart" uri="{C3380CC4-5D6E-409C-BE32-E72D297353CC}">
              <c16:uniqueId val="{00000000-40EE-40F7-8E72-9C14453392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40EE-40F7-8E72-9C14453392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100.17</c:v>
                </c:pt>
                <c:pt idx="1">
                  <c:v>101.34</c:v>
                </c:pt>
                <c:pt idx="2">
                  <c:v>100.46</c:v>
                </c:pt>
                <c:pt idx="3">
                  <c:v>96.46</c:v>
                </c:pt>
                <c:pt idx="4">
                  <c:v>99.13</c:v>
                </c:pt>
              </c:numCache>
            </c:numRef>
          </c:val>
          <c:extLst>
            <c:ext xmlns:c16="http://schemas.microsoft.com/office/drawing/2014/chart" uri="{C3380CC4-5D6E-409C-BE32-E72D297353CC}">
              <c16:uniqueId val="{00000000-7DD0-46D9-9BAA-7A466D3DC6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103.03</c:v>
                </c:pt>
                <c:pt idx="1">
                  <c:v>103.77</c:v>
                </c:pt>
                <c:pt idx="2">
                  <c:v>102.1</c:v>
                </c:pt>
                <c:pt idx="3">
                  <c:v>98.64</c:v>
                </c:pt>
                <c:pt idx="4">
                  <c:v>100.49</c:v>
                </c:pt>
              </c:numCache>
            </c:numRef>
          </c:val>
          <c:smooth val="0"/>
          <c:extLst>
            <c:ext xmlns:c16="http://schemas.microsoft.com/office/drawing/2014/chart" uri="{C3380CC4-5D6E-409C-BE32-E72D297353CC}">
              <c16:uniqueId val="{00000001-7DD0-46D9-9BAA-7A466D3DC6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46.48</c:v>
                </c:pt>
                <c:pt idx="1">
                  <c:v>47.57</c:v>
                </c:pt>
                <c:pt idx="2">
                  <c:v>48.93</c:v>
                </c:pt>
                <c:pt idx="3">
                  <c:v>50.57</c:v>
                </c:pt>
                <c:pt idx="4">
                  <c:v>51.1</c:v>
                </c:pt>
              </c:numCache>
            </c:numRef>
          </c:val>
          <c:extLst>
            <c:ext xmlns:c16="http://schemas.microsoft.com/office/drawing/2014/chart" uri="{C3380CC4-5D6E-409C-BE32-E72D297353CC}">
              <c16:uniqueId val="{00000000-723D-438A-9F54-F85B9DD565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40.409999999999997</c:v>
                </c:pt>
                <c:pt idx="1">
                  <c:v>42.2</c:v>
                </c:pt>
                <c:pt idx="2">
                  <c:v>44.38</c:v>
                </c:pt>
                <c:pt idx="3">
                  <c:v>48.81</c:v>
                </c:pt>
                <c:pt idx="4">
                  <c:v>39.35</c:v>
                </c:pt>
              </c:numCache>
            </c:numRef>
          </c:val>
          <c:smooth val="0"/>
          <c:extLst>
            <c:ext xmlns:c16="http://schemas.microsoft.com/office/drawing/2014/chart" uri="{C3380CC4-5D6E-409C-BE32-E72D297353CC}">
              <c16:uniqueId val="{00000001-723D-438A-9F54-F85B9DD565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5F-49AA-853A-5CC6F3119B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1.17</c:v>
                </c:pt>
              </c:numCache>
            </c:numRef>
          </c:val>
          <c:smooth val="0"/>
          <c:extLst>
            <c:ext xmlns:c16="http://schemas.microsoft.com/office/drawing/2014/chart" uri="{C3380CC4-5D6E-409C-BE32-E72D297353CC}">
              <c16:uniqueId val="{00000001-055F-49AA-853A-5CC6F3119B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BE-47CB-A476-46EFDC2E2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9.5</c:v>
                </c:pt>
                <c:pt idx="4" formatCode="#,##0.00;&quot;△&quot;#,##0.00;&quot;-&quot;">
                  <c:v>7.27</c:v>
                </c:pt>
              </c:numCache>
            </c:numRef>
          </c:val>
          <c:smooth val="0"/>
          <c:extLst>
            <c:ext xmlns:c16="http://schemas.microsoft.com/office/drawing/2014/chart" uri="{C3380CC4-5D6E-409C-BE32-E72D297353CC}">
              <c16:uniqueId val="{00000001-29BE-47CB-A476-46EFDC2E2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158.28</c:v>
                </c:pt>
                <c:pt idx="1">
                  <c:v>168.56</c:v>
                </c:pt>
                <c:pt idx="2">
                  <c:v>182.99</c:v>
                </c:pt>
                <c:pt idx="3">
                  <c:v>168.94</c:v>
                </c:pt>
                <c:pt idx="4">
                  <c:v>161.52000000000001</c:v>
                </c:pt>
              </c:numCache>
            </c:numRef>
          </c:val>
          <c:extLst>
            <c:ext xmlns:c16="http://schemas.microsoft.com/office/drawing/2014/chart" uri="{C3380CC4-5D6E-409C-BE32-E72D297353CC}">
              <c16:uniqueId val="{00000000-23A8-49CA-A69C-09C8953384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130.33000000000001</c:v>
                </c:pt>
                <c:pt idx="1">
                  <c:v>138.21</c:v>
                </c:pt>
                <c:pt idx="2">
                  <c:v>142.66999999999999</c:v>
                </c:pt>
                <c:pt idx="3">
                  <c:v>95.77</c:v>
                </c:pt>
                <c:pt idx="4">
                  <c:v>97.37</c:v>
                </c:pt>
              </c:numCache>
            </c:numRef>
          </c:val>
          <c:smooth val="0"/>
          <c:extLst>
            <c:ext xmlns:c16="http://schemas.microsoft.com/office/drawing/2014/chart" uri="{C3380CC4-5D6E-409C-BE32-E72D297353CC}">
              <c16:uniqueId val="{00000001-23A8-49CA-A69C-09C8953384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B-409E-AD57-693723B0D4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730B-409E-AD57-693723B0D4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C3-4D9A-AE7F-ABBD01941D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C3-4D9A-AE7F-ABBD01941D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43.38</c:v>
                </c:pt>
                <c:pt idx="1">
                  <c:v>35.49</c:v>
                </c:pt>
                <c:pt idx="2">
                  <c:v>30.4</c:v>
                </c:pt>
                <c:pt idx="3">
                  <c:v>33.08</c:v>
                </c:pt>
                <c:pt idx="4">
                  <c:v>30.41</c:v>
                </c:pt>
              </c:numCache>
            </c:numRef>
          </c:val>
          <c:extLst>
            <c:ext xmlns:c16="http://schemas.microsoft.com/office/drawing/2014/chart" uri="{C3380CC4-5D6E-409C-BE32-E72D297353CC}">
              <c16:uniqueId val="{00000000-7823-4659-B510-0B19F052D3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7823-4659-B510-0B19F052D3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東京都</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自治体職員</v>
      </c>
      <c r="AE8" s="50"/>
      <c r="AF8" s="50"/>
      <c r="AG8" s="50"/>
      <c r="AH8" s="50"/>
      <c r="AI8" s="50"/>
      <c r="AJ8" s="50"/>
      <c r="AK8" s="3"/>
      <c r="AL8" s="51">
        <f>データ!S6</f>
        <v>13834925</v>
      </c>
      <c r="AM8" s="51"/>
      <c r="AN8" s="51"/>
      <c r="AO8" s="51"/>
      <c r="AP8" s="51"/>
      <c r="AQ8" s="51"/>
      <c r="AR8" s="51"/>
      <c r="AS8" s="51"/>
      <c r="AT8" s="46">
        <f>データ!T6</f>
        <v>2194.0700000000002</v>
      </c>
      <c r="AU8" s="46"/>
      <c r="AV8" s="46"/>
      <c r="AW8" s="46"/>
      <c r="AX8" s="46"/>
      <c r="AY8" s="46"/>
      <c r="AZ8" s="46"/>
      <c r="BA8" s="46"/>
      <c r="BB8" s="46">
        <f>データ!U6</f>
        <v>6305.6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90.65</v>
      </c>
      <c r="J10" s="46"/>
      <c r="K10" s="46"/>
      <c r="L10" s="46"/>
      <c r="M10" s="46"/>
      <c r="N10" s="46"/>
      <c r="O10" s="46"/>
      <c r="P10" s="46">
        <f>データ!P6</f>
        <v>80.48</v>
      </c>
      <c r="Q10" s="46"/>
      <c r="R10" s="46"/>
      <c r="S10" s="46"/>
      <c r="T10" s="46"/>
      <c r="U10" s="46"/>
      <c r="V10" s="46"/>
      <c r="W10" s="46">
        <f>データ!Q6</f>
        <v>105.65</v>
      </c>
      <c r="X10" s="46"/>
      <c r="Y10" s="46"/>
      <c r="Z10" s="46"/>
      <c r="AA10" s="46"/>
      <c r="AB10" s="46"/>
      <c r="AC10" s="46"/>
      <c r="AD10" s="51">
        <f>データ!R6</f>
        <v>0</v>
      </c>
      <c r="AE10" s="51"/>
      <c r="AF10" s="51"/>
      <c r="AG10" s="51"/>
      <c r="AH10" s="51"/>
      <c r="AI10" s="51"/>
      <c r="AJ10" s="51"/>
      <c r="AK10" s="2"/>
      <c r="AL10" s="51">
        <f>データ!V6</f>
        <v>3413440</v>
      </c>
      <c r="AM10" s="51"/>
      <c r="AN10" s="51"/>
      <c r="AO10" s="51"/>
      <c r="AP10" s="51"/>
      <c r="AQ10" s="51"/>
      <c r="AR10" s="51"/>
      <c r="AS10" s="51"/>
      <c r="AT10" s="46">
        <f>データ!W6</f>
        <v>415.35</v>
      </c>
      <c r="AU10" s="46"/>
      <c r="AV10" s="46"/>
      <c r="AW10" s="46"/>
      <c r="AX10" s="46"/>
      <c r="AY10" s="46"/>
      <c r="AZ10" s="46"/>
      <c r="BA10" s="46"/>
      <c r="BB10" s="46">
        <f>データ!X6</f>
        <v>8218.23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DDiKRmxKqPtrujacke2xcIKGL6L6oP+f0FsFLd3hhPC3a4BTVa4vVCbuP7USWY1FlcOWSMDOcMqJLikbL+JGRw==" saltValue="qCif09CDzXBBMiA9fgJ/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130001</v>
      </c>
      <c r="D6" s="33">
        <f t="shared" si="3"/>
        <v>46</v>
      </c>
      <c r="E6" s="33">
        <f t="shared" si="3"/>
        <v>17</v>
      </c>
      <c r="F6" s="33">
        <f t="shared" si="3"/>
        <v>3</v>
      </c>
      <c r="G6" s="33">
        <f t="shared" si="3"/>
        <v>0</v>
      </c>
      <c r="H6" s="33" t="str">
        <f t="shared" si="3"/>
        <v>東京都</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90.65</v>
      </c>
      <c r="P6" s="34">
        <f t="shared" si="3"/>
        <v>80.48</v>
      </c>
      <c r="Q6" s="34">
        <f t="shared" si="3"/>
        <v>105.65</v>
      </c>
      <c r="R6" s="34">
        <f t="shared" si="3"/>
        <v>0</v>
      </c>
      <c r="S6" s="34">
        <f t="shared" si="3"/>
        <v>13834925</v>
      </c>
      <c r="T6" s="34">
        <f t="shared" si="3"/>
        <v>2194.0700000000002</v>
      </c>
      <c r="U6" s="34">
        <f t="shared" si="3"/>
        <v>6305.6</v>
      </c>
      <c r="V6" s="34">
        <f t="shared" si="3"/>
        <v>3413440</v>
      </c>
      <c r="W6" s="34">
        <f t="shared" si="3"/>
        <v>415.35</v>
      </c>
      <c r="X6" s="34">
        <f t="shared" si="3"/>
        <v>8218.23</v>
      </c>
      <c r="Y6" s="35">
        <f>IF(Y7="",NA(),Y7)</f>
        <v>100.17</v>
      </c>
      <c r="Z6" s="35">
        <f t="shared" ref="Z6:AH6" si="4">IF(Z7="",NA(),Z7)</f>
        <v>101.34</v>
      </c>
      <c r="AA6" s="35">
        <f t="shared" si="4"/>
        <v>100.46</v>
      </c>
      <c r="AB6" s="35">
        <f t="shared" si="4"/>
        <v>96.46</v>
      </c>
      <c r="AC6" s="35">
        <f t="shared" si="4"/>
        <v>99.13</v>
      </c>
      <c r="AD6" s="35">
        <f t="shared" si="4"/>
        <v>103.03</v>
      </c>
      <c r="AE6" s="35">
        <f t="shared" si="4"/>
        <v>103.77</v>
      </c>
      <c r="AF6" s="35">
        <f t="shared" si="4"/>
        <v>102.1</v>
      </c>
      <c r="AG6" s="35">
        <f t="shared" si="4"/>
        <v>98.64</v>
      </c>
      <c r="AH6" s="35">
        <f t="shared" si="4"/>
        <v>100.49</v>
      </c>
      <c r="AI6" s="34" t="str">
        <f>IF(AI7="","",IF(AI7="-","【-】","【"&amp;SUBSTITUTE(TEXT(AI7,"#,##0.00"),"-","△")&amp;"】"))</f>
        <v>【100.50】</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5">
        <f t="shared" si="5"/>
        <v>9.5</v>
      </c>
      <c r="AS6" s="35">
        <f t="shared" si="5"/>
        <v>7.27</v>
      </c>
      <c r="AT6" s="34" t="str">
        <f>IF(AT7="","",IF(AT7="-","【-】","【"&amp;SUBSTITUTE(TEXT(AT7,"#,##0.00"),"-","△")&amp;"】"))</f>
        <v>【7.23】</v>
      </c>
      <c r="AU6" s="35">
        <f>IF(AU7="",NA(),AU7)</f>
        <v>158.28</v>
      </c>
      <c r="AV6" s="35">
        <f t="shared" ref="AV6:BD6" si="6">IF(AV7="",NA(),AV7)</f>
        <v>168.56</v>
      </c>
      <c r="AW6" s="35">
        <f t="shared" si="6"/>
        <v>182.99</v>
      </c>
      <c r="AX6" s="35">
        <f t="shared" si="6"/>
        <v>168.94</v>
      </c>
      <c r="AY6" s="35">
        <f t="shared" si="6"/>
        <v>161.52000000000001</v>
      </c>
      <c r="AZ6" s="35">
        <f t="shared" si="6"/>
        <v>130.33000000000001</v>
      </c>
      <c r="BA6" s="35">
        <f t="shared" si="6"/>
        <v>138.21</v>
      </c>
      <c r="BB6" s="35">
        <f t="shared" si="6"/>
        <v>142.66999999999999</v>
      </c>
      <c r="BC6" s="35">
        <f t="shared" si="6"/>
        <v>95.77</v>
      </c>
      <c r="BD6" s="35">
        <f t="shared" si="6"/>
        <v>97.37</v>
      </c>
      <c r="BE6" s="34" t="str">
        <f>IF(BE7="","",IF(BE7="-","【-】","【"&amp;SUBSTITUTE(TEXT(BE7,"#,##0.00"),"-","△")&amp;"】"))</f>
        <v>【97.06】</v>
      </c>
      <c r="BF6" s="34">
        <f>IF(BF7="",NA(),BF7)</f>
        <v>0</v>
      </c>
      <c r="BG6" s="34">
        <f t="shared" ref="BG6:BO6" si="7">IF(BG7="",NA(),BG7)</f>
        <v>0</v>
      </c>
      <c r="BH6" s="34">
        <f t="shared" si="7"/>
        <v>0</v>
      </c>
      <c r="BI6" s="34">
        <f t="shared" si="7"/>
        <v>0</v>
      </c>
      <c r="BJ6" s="34">
        <f t="shared" si="7"/>
        <v>0</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43.38</v>
      </c>
      <c r="CC6" s="35">
        <f t="shared" ref="CC6:CK6" si="9">IF(CC7="",NA(),CC7)</f>
        <v>35.49</v>
      </c>
      <c r="CD6" s="35">
        <f t="shared" si="9"/>
        <v>30.4</v>
      </c>
      <c r="CE6" s="35">
        <f t="shared" si="9"/>
        <v>33.08</v>
      </c>
      <c r="CF6" s="35">
        <f t="shared" si="9"/>
        <v>30.41</v>
      </c>
      <c r="CG6" s="35">
        <f t="shared" si="9"/>
        <v>60.18</v>
      </c>
      <c r="CH6" s="35">
        <f t="shared" si="9"/>
        <v>58.19</v>
      </c>
      <c r="CI6" s="35">
        <f t="shared" si="9"/>
        <v>56.65</v>
      </c>
      <c r="CJ6" s="35">
        <f t="shared" si="9"/>
        <v>55.61</v>
      </c>
      <c r="CK6" s="35">
        <f t="shared" si="9"/>
        <v>50.64</v>
      </c>
      <c r="CL6" s="34" t="str">
        <f>IF(CL7="","",IF(CL7="-","【-】","【"&amp;SUBSTITUTE(TEXT(CL7,"#,##0.00"),"-","△")&amp;"】"))</f>
        <v>【51.39】</v>
      </c>
      <c r="CM6" s="35">
        <f>IF(CM7="",NA(),CM7)</f>
        <v>59.52</v>
      </c>
      <c r="CN6" s="35">
        <f t="shared" ref="CN6:CV6" si="10">IF(CN7="",NA(),CN7)</f>
        <v>59.81</v>
      </c>
      <c r="CO6" s="35">
        <f t="shared" si="10"/>
        <v>60.85</v>
      </c>
      <c r="CP6" s="35">
        <f t="shared" si="10"/>
        <v>56.06</v>
      </c>
      <c r="CQ6" s="35">
        <f t="shared" si="10"/>
        <v>63.46</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98.8</v>
      </c>
      <c r="CY6" s="35">
        <f t="shared" ref="CY6:DG6" si="11">IF(CY7="",NA(),CY7)</f>
        <v>98.92</v>
      </c>
      <c r="CZ6" s="35">
        <f t="shared" si="11"/>
        <v>99.07</v>
      </c>
      <c r="DA6" s="35">
        <f t="shared" si="11"/>
        <v>99.08</v>
      </c>
      <c r="DB6" s="35">
        <f t="shared" si="11"/>
        <v>99.11</v>
      </c>
      <c r="DC6" s="35">
        <f t="shared" si="11"/>
        <v>92.96</v>
      </c>
      <c r="DD6" s="35">
        <f t="shared" si="11"/>
        <v>92.8</v>
      </c>
      <c r="DE6" s="35">
        <f t="shared" si="11"/>
        <v>92.64</v>
      </c>
      <c r="DF6" s="35">
        <f t="shared" si="11"/>
        <v>92.98</v>
      </c>
      <c r="DG6" s="35">
        <f t="shared" si="11"/>
        <v>93.21</v>
      </c>
      <c r="DH6" s="34" t="str">
        <f>IF(DH7="","",IF(DH7="-","【-】","【"&amp;SUBSTITUTE(TEXT(DH7,"#,##0.00"),"-","△")&amp;"】"))</f>
        <v>【93.03】</v>
      </c>
      <c r="DI6" s="35">
        <f>IF(DI7="",NA(),DI7)</f>
        <v>46.48</v>
      </c>
      <c r="DJ6" s="35">
        <f t="shared" ref="DJ6:DR6" si="12">IF(DJ7="",NA(),DJ7)</f>
        <v>47.57</v>
      </c>
      <c r="DK6" s="35">
        <f t="shared" si="12"/>
        <v>48.93</v>
      </c>
      <c r="DL6" s="35">
        <f t="shared" si="12"/>
        <v>50.57</v>
      </c>
      <c r="DM6" s="35">
        <f t="shared" si="12"/>
        <v>51.1</v>
      </c>
      <c r="DN6" s="35">
        <f t="shared" si="12"/>
        <v>40.409999999999997</v>
      </c>
      <c r="DO6" s="35">
        <f t="shared" si="12"/>
        <v>42.2</v>
      </c>
      <c r="DP6" s="35">
        <f t="shared" si="12"/>
        <v>44.38</v>
      </c>
      <c r="DQ6" s="35">
        <f t="shared" si="12"/>
        <v>48.81</v>
      </c>
      <c r="DR6" s="35">
        <f t="shared" si="12"/>
        <v>39.35</v>
      </c>
      <c r="DS6" s="34" t="str">
        <f>IF(DS7="","",IF(DS7="-","【-】","【"&amp;SUBSTITUTE(TEXT(DS7,"#,##0.00"),"-","△")&amp;"】"))</f>
        <v>【39.03】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1.17</v>
      </c>
      <c r="ED6" s="34" t="str">
        <f>IF(ED7="","",IF(ED7="-","【-】","【"&amp;SUBSTITUTE(TEXT(ED7,"#,##0.00"),"-","△")&amp;"】"))</f>
        <v>【1.16】</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8" s="36" customFormat="1" x14ac:dyDescent="0.2">
      <c r="A7" s="28"/>
      <c r="B7" s="37">
        <v>2019</v>
      </c>
      <c r="C7" s="37">
        <v>130001</v>
      </c>
      <c r="D7" s="37">
        <v>46</v>
      </c>
      <c r="E7" s="37">
        <v>17</v>
      </c>
      <c r="F7" s="37">
        <v>3</v>
      </c>
      <c r="G7" s="37">
        <v>0</v>
      </c>
      <c r="H7" s="37" t="s">
        <v>96</v>
      </c>
      <c r="I7" s="37" t="s">
        <v>97</v>
      </c>
      <c r="J7" s="37" t="s">
        <v>98</v>
      </c>
      <c r="K7" s="37" t="s">
        <v>99</v>
      </c>
      <c r="L7" s="37" t="s">
        <v>100</v>
      </c>
      <c r="M7" s="37" t="s">
        <v>101</v>
      </c>
      <c r="N7" s="38" t="s">
        <v>102</v>
      </c>
      <c r="O7" s="38">
        <v>90.65</v>
      </c>
      <c r="P7" s="38">
        <v>80.48</v>
      </c>
      <c r="Q7" s="38">
        <v>105.65</v>
      </c>
      <c r="R7" s="38">
        <v>0</v>
      </c>
      <c r="S7" s="38">
        <v>13834925</v>
      </c>
      <c r="T7" s="38">
        <v>2194.0700000000002</v>
      </c>
      <c r="U7" s="38">
        <v>6305.6</v>
      </c>
      <c r="V7" s="38">
        <v>3413440</v>
      </c>
      <c r="W7" s="38">
        <v>415.35</v>
      </c>
      <c r="X7" s="38">
        <v>8218.23</v>
      </c>
      <c r="Y7" s="38">
        <v>100.17</v>
      </c>
      <c r="Z7" s="38">
        <v>101.34</v>
      </c>
      <c r="AA7" s="38">
        <v>100.46</v>
      </c>
      <c r="AB7" s="38">
        <v>96.46</v>
      </c>
      <c r="AC7" s="38">
        <v>99.13</v>
      </c>
      <c r="AD7" s="38">
        <v>103.03</v>
      </c>
      <c r="AE7" s="38">
        <v>103.77</v>
      </c>
      <c r="AF7" s="38">
        <v>102.1</v>
      </c>
      <c r="AG7" s="38">
        <v>98.64</v>
      </c>
      <c r="AH7" s="38">
        <v>100.49</v>
      </c>
      <c r="AI7" s="38">
        <v>100.5</v>
      </c>
      <c r="AJ7" s="38">
        <v>0</v>
      </c>
      <c r="AK7" s="38">
        <v>0</v>
      </c>
      <c r="AL7" s="38">
        <v>0</v>
      </c>
      <c r="AM7" s="38">
        <v>0</v>
      </c>
      <c r="AN7" s="38">
        <v>0</v>
      </c>
      <c r="AO7" s="38">
        <v>0</v>
      </c>
      <c r="AP7" s="38">
        <v>0</v>
      </c>
      <c r="AQ7" s="38">
        <v>0</v>
      </c>
      <c r="AR7" s="38">
        <v>9.5</v>
      </c>
      <c r="AS7" s="38">
        <v>7.27</v>
      </c>
      <c r="AT7" s="38">
        <v>7.23</v>
      </c>
      <c r="AU7" s="38">
        <v>158.28</v>
      </c>
      <c r="AV7" s="38">
        <v>168.56</v>
      </c>
      <c r="AW7" s="38">
        <v>182.99</v>
      </c>
      <c r="AX7" s="38">
        <v>168.94</v>
      </c>
      <c r="AY7" s="38">
        <v>161.52000000000001</v>
      </c>
      <c r="AZ7" s="38">
        <v>130.33000000000001</v>
      </c>
      <c r="BA7" s="38">
        <v>138.21</v>
      </c>
      <c r="BB7" s="38">
        <v>142.66999999999999</v>
      </c>
      <c r="BC7" s="38">
        <v>95.77</v>
      </c>
      <c r="BD7" s="38">
        <v>97.37</v>
      </c>
      <c r="BE7" s="38">
        <v>97.06</v>
      </c>
      <c r="BF7" s="38">
        <v>0</v>
      </c>
      <c r="BG7" s="38">
        <v>0</v>
      </c>
      <c r="BH7" s="38">
        <v>0</v>
      </c>
      <c r="BI7" s="38">
        <v>0</v>
      </c>
      <c r="BJ7" s="38">
        <v>0</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43.38</v>
      </c>
      <c r="CC7" s="38">
        <v>35.49</v>
      </c>
      <c r="CD7" s="38">
        <v>30.4</v>
      </c>
      <c r="CE7" s="38">
        <v>33.08</v>
      </c>
      <c r="CF7" s="38">
        <v>30.41</v>
      </c>
      <c r="CG7" s="38">
        <v>60.18</v>
      </c>
      <c r="CH7" s="38">
        <v>58.19</v>
      </c>
      <c r="CI7" s="38">
        <v>56.65</v>
      </c>
      <c r="CJ7" s="38">
        <v>55.61</v>
      </c>
      <c r="CK7" s="38">
        <v>50.64</v>
      </c>
      <c r="CL7" s="38">
        <v>51.39</v>
      </c>
      <c r="CM7" s="38">
        <v>59.52</v>
      </c>
      <c r="CN7" s="38">
        <v>59.81</v>
      </c>
      <c r="CO7" s="38">
        <v>60.85</v>
      </c>
      <c r="CP7" s="38">
        <v>56.06</v>
      </c>
      <c r="CQ7" s="38">
        <v>63.46</v>
      </c>
      <c r="CR7" s="38">
        <v>66.02</v>
      </c>
      <c r="CS7" s="38">
        <v>65.900000000000006</v>
      </c>
      <c r="CT7" s="38">
        <v>65.33</v>
      </c>
      <c r="CU7" s="38">
        <v>66.11</v>
      </c>
      <c r="CV7" s="38">
        <v>67.209999999999994</v>
      </c>
      <c r="CW7" s="38">
        <v>66.94</v>
      </c>
      <c r="CX7" s="38">
        <v>98.8</v>
      </c>
      <c r="CY7" s="38">
        <v>98.92</v>
      </c>
      <c r="CZ7" s="38">
        <v>99.07</v>
      </c>
      <c r="DA7" s="38">
        <v>99.08</v>
      </c>
      <c r="DB7" s="38">
        <v>99.11</v>
      </c>
      <c r="DC7" s="38">
        <v>92.96</v>
      </c>
      <c r="DD7" s="38">
        <v>92.8</v>
      </c>
      <c r="DE7" s="38">
        <v>92.64</v>
      </c>
      <c r="DF7" s="38">
        <v>92.98</v>
      </c>
      <c r="DG7" s="38">
        <v>93.21</v>
      </c>
      <c r="DH7" s="38">
        <v>93.03</v>
      </c>
      <c r="DI7" s="38">
        <v>46.48</v>
      </c>
      <c r="DJ7" s="38">
        <v>47.57</v>
      </c>
      <c r="DK7" s="38">
        <v>48.93</v>
      </c>
      <c r="DL7" s="38">
        <v>50.57</v>
      </c>
      <c r="DM7" s="38">
        <v>51.1</v>
      </c>
      <c r="DN7" s="38">
        <v>40.409999999999997</v>
      </c>
      <c r="DO7" s="38">
        <v>42.2</v>
      </c>
      <c r="DP7" s="38">
        <v>44.38</v>
      </c>
      <c r="DQ7" s="38">
        <v>48.81</v>
      </c>
      <c r="DR7" s="38">
        <v>39.35</v>
      </c>
      <c r="DS7" s="38">
        <v>39.03</v>
      </c>
      <c r="DT7" s="38">
        <v>0</v>
      </c>
      <c r="DU7" s="38">
        <v>0</v>
      </c>
      <c r="DV7" s="38">
        <v>0</v>
      </c>
      <c r="DW7" s="38">
        <v>0</v>
      </c>
      <c r="DX7" s="38">
        <v>0</v>
      </c>
      <c r="DY7" s="38">
        <v>0</v>
      </c>
      <c r="DZ7" s="38">
        <v>0</v>
      </c>
      <c r="EA7" s="38">
        <v>0</v>
      </c>
      <c r="EB7" s="38">
        <v>0</v>
      </c>
      <c r="EC7" s="38">
        <v>1.17</v>
      </c>
      <c r="ED7" s="38">
        <v>1.1599999999999999</v>
      </c>
      <c r="EE7" s="38">
        <v>0</v>
      </c>
      <c r="EF7" s="38">
        <v>0</v>
      </c>
      <c r="EG7" s="38">
        <v>0</v>
      </c>
      <c r="EH7" s="38">
        <v>0</v>
      </c>
      <c r="EI7" s="38">
        <v>0</v>
      </c>
      <c r="EJ7" s="38">
        <v>7.0000000000000007E-2</v>
      </c>
      <c r="EK7" s="38">
        <v>7.0000000000000007E-2</v>
      </c>
      <c r="EL7" s="38">
        <v>0.17</v>
      </c>
      <c r="EM7" s="38">
        <v>0.05</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2021-01-25T06:44:14Z</cp:lastPrinted>
  <dcterms:created xsi:type="dcterms:W3CDTF">2020-12-04T02:31:19Z</dcterms:created>
  <dcterms:modified xsi:type="dcterms:W3CDTF">2021-01-26T04:50:51Z</dcterms:modified>
  <cp:category/>
</cp:coreProperties>
</file>