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stogsvr\総務部共有フォルダ\経営計画課共有フォルダ\所属共有\【令和2年度】\28_経営比較分析表\"/>
    </mc:Choice>
  </mc:AlternateContent>
  <workbookProtection workbookAlgorithmName="SHA-512" workbookHashValue="v6R7uulXjoLusxh3+XzzPxLk5h354bfHkB2Nkjr57KDp/y82boR8gZ4M+JrUp4T+dGIrTGBnv+gsS6WWb0CA+w==" workbookSaltValue="LZsfrMBQUYKc1TlxD0Y4Rw==" workbookSpinCount="100000" lockStructure="1"/>
  <bookViews>
    <workbookView xWindow="0" yWindow="0" windowWidth="21570" windowHeight="75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<sst xmlns="http://schemas.openxmlformats.org/spreadsheetml/2006/main" count="231" uniqueCount="113">
  <si>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</si>
  <si>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</si>
  <si>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</si>
  <si>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</si>
  <si>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</si>
  <si>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</si>
  <si>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</si>
  <si>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</si>
  <si>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</si>
  <si>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</si>
  <si>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</si>
  <si>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</si>
  <si>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</si>
  <si>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</si>
  <si>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</si>
  <si>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</si>
  <si>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</si>
  <si>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</si>
  <si>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</si>
  <si>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</si>
  <si>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</si>
  <si>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</si>
  <si>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</si>
  <si>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</si>
  <si>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</si>
  <si>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</si>
  <si>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</si>
  <si>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</si>
  <si>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</si>
  <si>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</si>
  <si>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</si>
  <si>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</si>
  <si>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</si>
  <si>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</si>
  <si>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</si>
  <si>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</si>
  <si>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</si>
  <si>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</si>
  <si>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</si>
  <si>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</si>
  <si>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</si>
  <si>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</si>
  <si>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</si>
  <si>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</si>
  <si>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</si>
  <si>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</si>
  <si>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</si>
  <si>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</si>
  <si>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</si>
  <si>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</si>
  <si>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</si>
  <si>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</si>
  <si>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</si>
  <si>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</si>
  <si>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</si>
  <si>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</si>
  <si>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</si>
  <si>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</si>
  <si>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</si>
  <si>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</si>
  <si>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</si>
  <si>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</si>
  <si>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</si>
  <si>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</si>
  <si>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</si>
  <si>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</si>
  <si>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</si>
  <si>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</si>
  <si>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</si>
  <si>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</si>
  <si>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</si>
  <si>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</si>
  <si>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</si>
  <si>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</si>
  <si>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</si>
  <si>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</si>
  <si>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</si>
  <si>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</si>
  <si>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</si>
  <si>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</si>
  <si>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</si>
  <si>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</si>
  <si>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</si>
  <si>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</si>
  <si>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</si>
  <si>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</si>
  <si>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</si>
  <si>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</si>
  <si>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</si>
  <si>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</si>
  <si>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</si>
  <si>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</si>
  <si>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</si>
  <si>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神奈川県内広域水道企業団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</si>
  <si>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</si>
  <si>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</si>
  <si>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</si>
  <si>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</si>
  <si>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</si>
  <si>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</si>
  <si>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</si>
  <si>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</si>
  <si>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</si>
  <si>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</si>
  <si>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</si>
  <si>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</si>
  <si>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</si>
  <si>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</si>
  <si>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</si>
  <si>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</si>
  <si>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【①有形固定資産減価償却率】
　類似団体平均値を若</t>
    </r>
    <r>
      <rPr>
        <sz val="9"/>
        <rFont val="ＭＳ ゴシック"/>
        <family val="3"/>
        <charset val="128"/>
      </rPr>
      <t>干上回っている。創設時に整備した電気機械設備のほか、拡張事業で整備した浄水場等の電気機械設備が稼動開始から20年近くを経て、老朽化が進行している。改正水道法の施設台帳の整備等による適切な資産管理の推進という立法趣旨を踏まえ、現在運用中の施設管理システムによりアセットマネジメントの実践に取り組み、中長期的な更新需要の把握及び事業費の平準化、ひいては適切な施設更新の実施を図っていく。
【②管路経年化率・③管路更新率】
　管路経年化率については、類似団体平均値を上回っている。導水管・送水管合わせて延長200kmを超える管路を有しているが、更新の実績はない状況にある。しかし、創設事業で布設した全ての管路が令和２年度には経年管となり、その後の拡張事業で布設した管路も今後順次法定耐用年数を迎えていくことから、経年化率は上昇傾向にある。今後、管路を含む具体的な施設整備計画の策定が必要である。</t>
    </r>
    <rPh sb="139" eb="142">
      <t>ウンヨウチュウ</t>
    </rPh>
    <rPh sb="322" eb="323">
      <t>スベ</t>
    </rPh>
    <rPh sb="328" eb="330">
      <t>レイワ</t>
    </rPh>
    <rPh sb="331" eb="332">
      <t>ネン</t>
    </rPh>
    <rPh sb="332" eb="333">
      <t>ド</t>
    </rPh>
    <rPh sb="335" eb="337">
      <t>ケイネン</t>
    </rPh>
    <rPh sb="337" eb="338">
      <t>クダ</t>
    </rPh>
    <rPh sb="344" eb="345">
      <t>ゴ</t>
    </rPh>
    <rPh sb="346" eb="348">
      <t>カクチョウ</t>
    </rPh>
    <rPh sb="348" eb="350">
      <t>ジギョウ</t>
    </rPh>
    <rPh sb="351" eb="353">
      <t>フセツ</t>
    </rPh>
    <rPh sb="355" eb="357">
      <t>カンロ</t>
    </rPh>
    <rPh sb="358" eb="360">
      <t>コンゴ</t>
    </rPh>
    <rPh sb="360" eb="362">
      <t>ジュンジ</t>
    </rPh>
    <rPh sb="384" eb="386">
      <t>ジョウショウ</t>
    </rPh>
    <rPh sb="395" eb="397">
      <t>カンロ</t>
    </rPh>
    <rPh sb="398" eb="399">
      <t>フク</t>
    </rPh>
    <rPh sb="404" eb="406">
      <t>シセツ</t>
    </rPh>
    <rPh sb="406" eb="408">
      <t>セイビ</t>
    </rPh>
    <rPh sb="408" eb="410">
      <t>ケイカク</t>
    </rPh>
    <rPh sb="411" eb="413">
      <t>サクテイ</t>
    </rPh>
    <rPh sb="414" eb="416">
      <t>ヒツヨウ</t>
    </rPh>
    <phoneticPr fontId="4"/>
  </si>
  <si>
    <r>
      <t>【①経常収支比率・⑤料金回収率】
　両指標とも100％超であるが、類似団体平均値を下回っている。H28年度は構成団体（神奈川県、横浜市、川崎市及び横須賀市）の受水費負担軽減（料金引下げ改</t>
    </r>
    <r>
      <rPr>
        <sz val="9"/>
        <rFont val="ＭＳ ゴシック"/>
        <family val="3"/>
        <charset val="128"/>
      </rPr>
      <t>定）を図ったこと等により給水収益が減少し両指標の率は低下した。依然として供給水量は減少傾向にあり、厳しい状況にあるものの、29年度以降、減価償却費や支払利息など経常費用の減により上昇傾向にある。
【②累積欠損金比率】</t>
    </r>
    <r>
      <rPr>
        <sz val="9"/>
        <color theme="1"/>
        <rFont val="ＭＳ ゴシック"/>
        <family val="3"/>
        <charset val="128"/>
      </rPr>
      <t xml:space="preserve">
　企業債利息・減価償却費の逓減、人件費削減、経費縮減などの経営改善努力等により損益の改善が図られた結果、H26年度に累積欠損金を解消している。
【③流動比率】
　類似団体平均値を下回っている。H26年度以降新会計制度の適用に伴い借入資本金として整理されていた企業債が負債計上となった影響から100％を下回っているが、流動負債の大部分が計画的に償還を行っている企業債であり、支払能力に不足</t>
    </r>
    <r>
      <rPr>
        <sz val="9"/>
        <rFont val="ＭＳ ゴシック"/>
        <family val="3"/>
        <charset val="128"/>
      </rPr>
      <t xml:space="preserve">は生じていない。
【④企業債残高対給水収益率】
　着実に企業債元金の償還を進めていることに加え、事業費の精査による平準化や計画的な企業債発行により、企業債残高は減少傾向にある。
【⑥給水原価】
　類似団体平均値を若干上回っている。支払利息等の漸減により経常費用は減少しているが、それを上回る供給水量の減少により、H28年度まで給水原価は上昇傾向にあった。29年度以降は経常費用の減により給水原価は下降傾向にある。なお、29年度の減は構成団体の工事等により一時的な供給水量の増があったためである。
【⑦施設利用率・⑧有収率】
　施設利用率は類似団体平均値を下回っている。構成団体の工事完了や水需要減少により、供給水量が減少となり低下傾向にある。有収率は構成団体へ水量の受渡しをする給水地点で配水量の算定を行うことから100％である。
</t>
    </r>
    <rPh sb="124" eb="126">
      <t>イゼン</t>
    </rPh>
    <rPh sb="134" eb="136">
      <t>ゲンショウ</t>
    </rPh>
    <rPh sb="136" eb="138">
      <t>ケイコウ</t>
    </rPh>
    <rPh sb="142" eb="143">
      <t>キビ</t>
    </rPh>
    <rPh sb="145" eb="147">
      <t>ジョウキョウ</t>
    </rPh>
    <rPh sb="156" eb="157">
      <t>ネン</t>
    </rPh>
    <rPh sb="157" eb="158">
      <t>ド</t>
    </rPh>
    <rPh sb="158" eb="160">
      <t>イコウ</t>
    </rPh>
    <rPh sb="161" eb="163">
      <t>ゲンカ</t>
    </rPh>
    <rPh sb="163" eb="165">
      <t>ショウキャク</t>
    </rPh>
    <rPh sb="165" eb="166">
      <t>ヒ</t>
    </rPh>
    <rPh sb="167" eb="169">
      <t>シハライ</t>
    </rPh>
    <rPh sb="169" eb="171">
      <t>リソク</t>
    </rPh>
    <rPh sb="611" eb="613">
      <t>コウセイ</t>
    </rPh>
    <rPh sb="613" eb="615">
      <t>ダンタイ</t>
    </rPh>
    <rPh sb="616" eb="618">
      <t>コウジ</t>
    </rPh>
    <rPh sb="618" eb="619">
      <t>トウ</t>
    </rPh>
    <rPh sb="703" eb="705">
      <t>ゲンショウ</t>
    </rPh>
    <rPh sb="710" eb="712">
      <t>ケイコウ</t>
    </rPh>
    <phoneticPr fontId="4"/>
  </si>
  <si>
    <t xml:space="preserve">〇　県内水需要の減少という厳しい経営環境にある中で、これまで人件費削減や委託化による業務効率化など経営改善に取り組むとともに、構成団体受水費の軽減を図ってきた。
〇　財政指標については、拡張事業の財源とした企業債の計画的な償還を進めてきたことによって、比較的健全な財政状況を維持しているが、未だ企業債残高の割合が高い傾向にあり、加えて、流動比率も低い状況にある。
〇　こうした中で、令和３年度からスタートする新ビジョン及び実施計画では、これまで重点を置いてきた老朽化対策や耐震化事業に引続き取り組むとともに、企業団と構成団体が全体で行う「水道施設の再構築」に向け、浄水場の増強や管路整備に取り組むことから、企業団の施設整備費は大幅に増加することが見込まれている。
○　そのため、収支均衡と適正な資金の確保を両立することを方針とし、財政基盤を強化するため、現行料金を維持したうえで、利益を建設改良の目的に積み立て計画的に財源の確保を図っていくほか、企業債の発行を抑制する。また、業務の見直し、ICTの活用など経営改善による経常経費の抑制にも継続的に取り組む。さらに、施設整備費の平準化や適正な料金のあり方についても検討を進めていく。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</si>
</sst>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8A-4CE1-94C9-E7DF3C327B5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0.26</c:v>
                </c:pt>
                <c:pt idx="1">
                  <c:v>0.24</c:v>
                </c:pt>
                <c:pt idx="2">
                  <c:v>0.27</c:v>
                </c:pt>
                <c:pt idx="3">
                  <c:v>0.24</c:v>
                </c:pt>
                <c:pt idx="4">
                  <c:v>0.2</c:v>
                </c:pt>
              </c:numCache>
            </c:numRef>
          </c:val>
          <c:smooth val="0"/>
          <c:extLst>
            <c:ext xmlns:c16="http://schemas.microsoft.com/office/drawing/2014/chart" uri="{C3380CC4-5D6E-409C-BE32-E72D297353CC}">
              <c16:uniqueId val="{00000001-B98A-4CE1-94C9-E7DF3C327B5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52.2</c:v>
                </c:pt>
                <c:pt idx="1">
                  <c:v>50.11</c:v>
                </c:pt>
                <c:pt idx="2">
                  <c:v>52.34</c:v>
                </c:pt>
                <c:pt idx="3">
                  <c:v>49.01</c:v>
                </c:pt>
                <c:pt idx="4">
                  <c:v>48.87</c:v>
                </c:pt>
              </c:numCache>
            </c:numRef>
          </c:val>
          <c:extLst>
            <c:ext xmlns:c16="http://schemas.microsoft.com/office/drawing/2014/chart" uri="{C3380CC4-5D6E-409C-BE32-E72D297353CC}">
              <c16:uniqueId val="{00000000-14DE-4E33-A7DC-A843F3E08F1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61.82</c:v>
                </c:pt>
                <c:pt idx="1">
                  <c:v>61.66</c:v>
                </c:pt>
                <c:pt idx="2">
                  <c:v>62.19</c:v>
                </c:pt>
                <c:pt idx="3">
                  <c:v>61.77</c:v>
                </c:pt>
                <c:pt idx="4">
                  <c:v>61.69</c:v>
                </c:pt>
              </c:numCache>
            </c:numRef>
          </c:val>
          <c:smooth val="0"/>
          <c:extLst>
            <c:ext xmlns:c16="http://schemas.microsoft.com/office/drawing/2014/chart" uri="{C3380CC4-5D6E-409C-BE32-E72D297353CC}">
              <c16:uniqueId val="{00000001-14DE-4E33-A7DC-A843F3E08F1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4B9-4DDC-8E21-0C4EBEAA8A8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100.03</c:v>
                </c:pt>
                <c:pt idx="1">
                  <c:v>100.05</c:v>
                </c:pt>
                <c:pt idx="2">
                  <c:v>100.05</c:v>
                </c:pt>
                <c:pt idx="3">
                  <c:v>100.08</c:v>
                </c:pt>
                <c:pt idx="4">
                  <c:v>100</c:v>
                </c:pt>
              </c:numCache>
            </c:numRef>
          </c:val>
          <c:smooth val="0"/>
          <c:extLst>
            <c:ext xmlns:c16="http://schemas.microsoft.com/office/drawing/2014/chart" uri="{C3380CC4-5D6E-409C-BE32-E72D297353CC}">
              <c16:uniqueId val="{00000001-F4B9-4DDC-8E21-0C4EBEAA8A8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110.24</c:v>
                </c:pt>
                <c:pt idx="1">
                  <c:v>102.38</c:v>
                </c:pt>
                <c:pt idx="2">
                  <c:v>104.21</c:v>
                </c:pt>
                <c:pt idx="3">
                  <c:v>105.24</c:v>
                </c:pt>
                <c:pt idx="4">
                  <c:v>107.11</c:v>
                </c:pt>
              </c:numCache>
            </c:numRef>
          </c:val>
          <c:extLst>
            <c:ext xmlns:c16="http://schemas.microsoft.com/office/drawing/2014/chart" uri="{C3380CC4-5D6E-409C-BE32-E72D297353CC}">
              <c16:uniqueId val="{00000000-1DC4-4D91-B037-2466308AD4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113.33</c:v>
                </c:pt>
                <c:pt idx="1">
                  <c:v>114.05</c:v>
                </c:pt>
                <c:pt idx="2">
                  <c:v>114.26</c:v>
                </c:pt>
                <c:pt idx="3">
                  <c:v>112.98</c:v>
                </c:pt>
                <c:pt idx="4">
                  <c:v>112.91</c:v>
                </c:pt>
              </c:numCache>
            </c:numRef>
          </c:val>
          <c:smooth val="0"/>
          <c:extLst>
            <c:ext xmlns:c16="http://schemas.microsoft.com/office/drawing/2014/chart" uri="{C3380CC4-5D6E-409C-BE32-E72D297353CC}">
              <c16:uniqueId val="{00000001-1DC4-4D91-B037-2466308AD4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58.45</c:v>
                </c:pt>
                <c:pt idx="1">
                  <c:v>58.95</c:v>
                </c:pt>
                <c:pt idx="2">
                  <c:v>60.26</c:v>
                </c:pt>
                <c:pt idx="3">
                  <c:v>61.9</c:v>
                </c:pt>
                <c:pt idx="4">
                  <c:v>63.14</c:v>
                </c:pt>
              </c:numCache>
            </c:numRef>
          </c:val>
          <c:extLst>
            <c:ext xmlns:c16="http://schemas.microsoft.com/office/drawing/2014/chart" uri="{C3380CC4-5D6E-409C-BE32-E72D297353CC}">
              <c16:uniqueId val="{00000000-88AD-411A-AA9B-E8F0978911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52.4</c:v>
                </c:pt>
                <c:pt idx="1">
                  <c:v>53.56</c:v>
                </c:pt>
                <c:pt idx="2">
                  <c:v>54.73</c:v>
                </c:pt>
                <c:pt idx="3">
                  <c:v>55.77</c:v>
                </c:pt>
                <c:pt idx="4">
                  <c:v>56.48</c:v>
                </c:pt>
              </c:numCache>
            </c:numRef>
          </c:val>
          <c:smooth val="0"/>
          <c:extLst>
            <c:ext xmlns:c16="http://schemas.microsoft.com/office/drawing/2014/chart" uri="{C3380CC4-5D6E-409C-BE32-E72D297353CC}">
              <c16:uniqueId val="{00000001-88AD-411A-AA9B-E8F0978911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20.010000000000002</c:v>
                </c:pt>
                <c:pt idx="1">
                  <c:v>27.24</c:v>
                </c:pt>
                <c:pt idx="2">
                  <c:v>35.43</c:v>
                </c:pt>
                <c:pt idx="3">
                  <c:v>42.3</c:v>
                </c:pt>
                <c:pt idx="4">
                  <c:v>51</c:v>
                </c:pt>
              </c:numCache>
            </c:numRef>
          </c:val>
          <c:extLst>
            <c:ext xmlns:c16="http://schemas.microsoft.com/office/drawing/2014/chart" uri="{C3380CC4-5D6E-409C-BE32-E72D297353CC}">
              <c16:uniqueId val="{00000000-2598-453F-84FC-A299C20D8A6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18.05</c:v>
                </c:pt>
                <c:pt idx="1">
                  <c:v>19.440000000000001</c:v>
                </c:pt>
                <c:pt idx="2">
                  <c:v>22.46</c:v>
                </c:pt>
                <c:pt idx="3">
                  <c:v>25.84</c:v>
                </c:pt>
                <c:pt idx="4">
                  <c:v>27.61</c:v>
                </c:pt>
              </c:numCache>
            </c:numRef>
          </c:val>
          <c:smooth val="0"/>
          <c:extLst>
            <c:ext xmlns:c16="http://schemas.microsoft.com/office/drawing/2014/chart" uri="{C3380CC4-5D6E-409C-BE32-E72D297353CC}">
              <c16:uniqueId val="{00000001-2598-453F-84FC-A299C20D8A6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E1-40C6-A410-1CBD6BFA80D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17.39</c:v>
                </c:pt>
                <c:pt idx="1">
                  <c:v>12.65</c:v>
                </c:pt>
                <c:pt idx="2">
                  <c:v>10.58</c:v>
                </c:pt>
                <c:pt idx="3">
                  <c:v>10.49</c:v>
                </c:pt>
                <c:pt idx="4">
                  <c:v>9.92</c:v>
                </c:pt>
              </c:numCache>
            </c:numRef>
          </c:val>
          <c:smooth val="0"/>
          <c:extLst>
            <c:ext xmlns:c16="http://schemas.microsoft.com/office/drawing/2014/chart" uri="{C3380CC4-5D6E-409C-BE32-E72D297353CC}">
              <c16:uniqueId val="{00000001-78E1-40C6-A410-1CBD6BFA80D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74.84</c:v>
                </c:pt>
                <c:pt idx="1">
                  <c:v>71.58</c:v>
                </c:pt>
                <c:pt idx="2">
                  <c:v>74.14</c:v>
                </c:pt>
                <c:pt idx="3">
                  <c:v>77.540000000000006</c:v>
                </c:pt>
                <c:pt idx="4">
                  <c:v>87.42</c:v>
                </c:pt>
              </c:numCache>
            </c:numRef>
          </c:val>
          <c:extLst>
            <c:ext xmlns:c16="http://schemas.microsoft.com/office/drawing/2014/chart" uri="{C3380CC4-5D6E-409C-BE32-E72D297353CC}">
              <c16:uniqueId val="{00000000-1A41-49B1-B244-4A4728847D1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212.95</c:v>
                </c:pt>
                <c:pt idx="1">
                  <c:v>224.41</c:v>
                </c:pt>
                <c:pt idx="2">
                  <c:v>243.44</c:v>
                </c:pt>
                <c:pt idx="3">
                  <c:v>258.49</c:v>
                </c:pt>
                <c:pt idx="4">
                  <c:v>271.10000000000002</c:v>
                </c:pt>
              </c:numCache>
            </c:numRef>
          </c:val>
          <c:smooth val="0"/>
          <c:extLst>
            <c:ext xmlns:c16="http://schemas.microsoft.com/office/drawing/2014/chart" uri="{C3380CC4-5D6E-409C-BE32-E72D297353CC}">
              <c16:uniqueId val="{00000001-1A41-49B1-B244-4A4728847D1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382.45</c:v>
                </c:pt>
                <c:pt idx="1">
                  <c:v>379.72</c:v>
                </c:pt>
                <c:pt idx="2">
                  <c:v>338.95</c:v>
                </c:pt>
                <c:pt idx="3">
                  <c:v>305.25</c:v>
                </c:pt>
                <c:pt idx="4">
                  <c:v>268.82</c:v>
                </c:pt>
              </c:numCache>
            </c:numRef>
          </c:val>
          <c:extLst>
            <c:ext xmlns:c16="http://schemas.microsoft.com/office/drawing/2014/chart" uri="{C3380CC4-5D6E-409C-BE32-E72D297353CC}">
              <c16:uniqueId val="{00000000-8019-4B81-84B6-16C90BE81F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333.48</c:v>
                </c:pt>
                <c:pt idx="1">
                  <c:v>320.31</c:v>
                </c:pt>
                <c:pt idx="2">
                  <c:v>303.26</c:v>
                </c:pt>
                <c:pt idx="3">
                  <c:v>290.31</c:v>
                </c:pt>
                <c:pt idx="4">
                  <c:v>272.95999999999998</c:v>
                </c:pt>
              </c:numCache>
            </c:numRef>
          </c:val>
          <c:smooth val="0"/>
          <c:extLst>
            <c:ext xmlns:c16="http://schemas.microsoft.com/office/drawing/2014/chart" uri="{C3380CC4-5D6E-409C-BE32-E72D297353CC}">
              <c16:uniqueId val="{00000001-8019-4B81-84B6-16C90BE81F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110.46</c:v>
                </c:pt>
                <c:pt idx="1">
                  <c:v>102.1</c:v>
                </c:pt>
                <c:pt idx="2">
                  <c:v>103.93</c:v>
                </c:pt>
                <c:pt idx="3">
                  <c:v>105.39</c:v>
                </c:pt>
                <c:pt idx="4">
                  <c:v>107.43</c:v>
                </c:pt>
              </c:numCache>
            </c:numRef>
          </c:val>
          <c:extLst>
            <c:ext xmlns:c16="http://schemas.microsoft.com/office/drawing/2014/chart" uri="{C3380CC4-5D6E-409C-BE32-E72D297353CC}">
              <c16:uniqueId val="{00000000-26D4-4DBC-B813-E8CACD287F1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112.81</c:v>
                </c:pt>
                <c:pt idx="1">
                  <c:v>113.88</c:v>
                </c:pt>
                <c:pt idx="2">
                  <c:v>114.14</c:v>
                </c:pt>
                <c:pt idx="3">
                  <c:v>112.83</c:v>
                </c:pt>
                <c:pt idx="4">
                  <c:v>112.84</c:v>
                </c:pt>
              </c:numCache>
            </c:numRef>
          </c:val>
          <c:smooth val="0"/>
          <c:extLst>
            <c:ext xmlns:c16="http://schemas.microsoft.com/office/drawing/2014/chart" uri="{C3380CC4-5D6E-409C-BE32-E72D297353CC}">
              <c16:uniqueId val="{00000001-26D4-4DBC-B813-E8CACD287F1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74.95</c:v>
                </c:pt>
                <c:pt idx="1">
                  <c:v>78.069999999999993</c:v>
                </c:pt>
                <c:pt idx="2">
                  <c:v>74.03</c:v>
                </c:pt>
                <c:pt idx="3">
                  <c:v>77.02</c:v>
                </c:pt>
                <c:pt idx="4">
                  <c:v>75.709999999999994</c:v>
                </c:pt>
              </c:numCache>
            </c:numRef>
          </c:val>
          <c:extLst>
            <c:ext xmlns:c16="http://schemas.microsoft.com/office/drawing/2014/chart" uri="{C3380CC4-5D6E-409C-BE32-E72D297353CC}">
              <c16:uniqueId val="{00000000-5643-40F7-866E-81278B6997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74.02</c:v>
                </c:pt>
                <c:pt idx="2">
                  <c:v>73.03</c:v>
                </c:pt>
                <c:pt idx="3">
                  <c:v>73.86</c:v>
                </c:pt>
                <c:pt idx="4">
                  <c:v>73.849999999999994</c:v>
                </c:pt>
              </c:numCache>
            </c:numRef>
          </c:val>
          <c:smooth val="0"/>
          <c:extLst>
            <c:ext xmlns:c16="http://schemas.microsoft.com/office/drawing/2014/chart" uri="{C3380CC4-5D6E-409C-BE32-E72D297353CC}">
              <c16:uniqueId val="{00000001-5643-40F7-866E-81278B6997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2" zoomScale="145" zoomScaleNormal="145" workbookViewId="0">
      <selection activeCell="CC76" sqref="CC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神奈川県　神奈川県内広域水道企業団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4"/>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3"/>
      <c r="BK7" s="3"/>
      <c r="BL7" s="5" t="s">
        <v>9</v>
      </c>
      <c r="BM7" s="6"/>
      <c r="BN7" s="6"/>
      <c r="BO7" s="6"/>
      <c r="BP7" s="6"/>
      <c r="BQ7" s="6"/>
      <c r="BR7" s="6"/>
      <c r="BS7" s="6"/>
      <c r="BT7" s="6"/>
      <c r="BU7" s="6"/>
      <c r="BV7" s="6"/>
      <c r="BW7" s="6"/>
      <c r="BX7" s="6"/>
      <c r="BY7" s="7"/>
    </row>
    <row r="8" spans="1:78" ht="18.75" customHeight="1" x14ac:dyDescent="0.15">
      <c r="A8" s="2"/>
      <c r="B8" s="81" t="str">
        <f>データ!$I$6</f>
        <v>法適用</v>
      </c>
      <c r="C8" s="82"/>
      <c r="D8" s="82"/>
      <c r="E8" s="82"/>
      <c r="F8" s="82"/>
      <c r="G8" s="82"/>
      <c r="H8" s="82"/>
      <c r="I8" s="81" t="str">
        <f>データ!$J$6</f>
        <v>水道事業</v>
      </c>
      <c r="J8" s="82"/>
      <c r="K8" s="82"/>
      <c r="L8" s="82"/>
      <c r="M8" s="82"/>
      <c r="N8" s="82"/>
      <c r="O8" s="83"/>
      <c r="P8" s="84" t="str">
        <f>データ!$K$6</f>
        <v>用水供給事業</v>
      </c>
      <c r="Q8" s="84"/>
      <c r="R8" s="84"/>
      <c r="S8" s="84"/>
      <c r="T8" s="84"/>
      <c r="U8" s="84"/>
      <c r="V8" s="84"/>
      <c r="W8" s="84" t="str">
        <f>データ!$L$6</f>
        <v>B</v>
      </c>
      <c r="X8" s="84"/>
      <c r="Y8" s="84"/>
      <c r="Z8" s="84"/>
      <c r="AA8" s="84"/>
      <c r="AB8" s="84"/>
      <c r="AC8" s="84"/>
      <c r="AD8" s="84" t="str">
        <f>データ!$M$6</f>
        <v>自治体職員</v>
      </c>
      <c r="AE8" s="84"/>
      <c r="AF8" s="84"/>
      <c r="AG8" s="84"/>
      <c r="AH8" s="84"/>
      <c r="AI8" s="84"/>
      <c r="AJ8" s="84"/>
      <c r="AK8" s="4"/>
      <c r="AL8" s="72" t="str">
        <f>データ!$R$6</f>
        <v>-</v>
      </c>
      <c r="AM8" s="72"/>
      <c r="AN8" s="72"/>
      <c r="AO8" s="72"/>
      <c r="AP8" s="72"/>
      <c r="AQ8" s="72"/>
      <c r="AR8" s="72"/>
      <c r="AS8" s="72"/>
      <c r="AT8" s="68" t="str">
        <f>データ!$S$6</f>
        <v>-</v>
      </c>
      <c r="AU8" s="69"/>
      <c r="AV8" s="69"/>
      <c r="AW8" s="69"/>
      <c r="AX8" s="69"/>
      <c r="AY8" s="69"/>
      <c r="AZ8" s="69"/>
      <c r="BA8" s="69"/>
      <c r="BB8" s="71" t="str">
        <f>データ!$T$6</f>
        <v>-</v>
      </c>
      <c r="BC8" s="71"/>
      <c r="BD8" s="71"/>
      <c r="BE8" s="71"/>
      <c r="BF8" s="71"/>
      <c r="BG8" s="71"/>
      <c r="BH8" s="71"/>
      <c r="BI8" s="71"/>
      <c r="BJ8" s="3"/>
      <c r="BK8" s="3"/>
      <c r="BL8" s="75" t="s">
        <v>10</v>
      </c>
      <c r="BM8" s="76"/>
      <c r="BN8" s="8" t="s">
        <v>11</v>
      </c>
      <c r="BO8" s="9"/>
      <c r="BP8" s="9"/>
      <c r="BQ8" s="9"/>
      <c r="BR8" s="9"/>
      <c r="BS8" s="9"/>
      <c r="BT8" s="9"/>
      <c r="BU8" s="9"/>
      <c r="BV8" s="9"/>
      <c r="BW8" s="9"/>
      <c r="BX8" s="9"/>
      <c r="BY8" s="10"/>
    </row>
    <row r="9" spans="1:78" ht="18.75" customHeight="1" x14ac:dyDescent="0.15">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4"/>
      <c r="AI9" s="4"/>
      <c r="AJ9" s="4"/>
      <c r="AK9" s="4"/>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3"/>
      <c r="BK9" s="3"/>
      <c r="BL9" s="66" t="s">
        <v>19</v>
      </c>
      <c r="BM9" s="67"/>
      <c r="BN9" s="11" t="s">
        <v>20</v>
      </c>
      <c r="BO9" s="12"/>
      <c r="BP9" s="12"/>
      <c r="BQ9" s="12"/>
      <c r="BR9" s="12"/>
      <c r="BS9" s="12"/>
      <c r="BT9" s="12"/>
      <c r="BU9" s="12"/>
      <c r="BV9" s="12"/>
      <c r="BW9" s="12"/>
      <c r="BX9" s="12"/>
      <c r="BY9" s="13"/>
    </row>
    <row r="10" spans="1:78" ht="18.75" customHeight="1" x14ac:dyDescent="0.15">
      <c r="A10" s="2"/>
      <c r="B10" s="68" t="str">
        <f>データ!$N$6</f>
        <v>-</v>
      </c>
      <c r="C10" s="69"/>
      <c r="D10" s="69"/>
      <c r="E10" s="69"/>
      <c r="F10" s="69"/>
      <c r="G10" s="69"/>
      <c r="H10" s="69"/>
      <c r="I10" s="68">
        <f>データ!$O$6</f>
        <v>76.92</v>
      </c>
      <c r="J10" s="69"/>
      <c r="K10" s="69"/>
      <c r="L10" s="69"/>
      <c r="M10" s="69"/>
      <c r="N10" s="69"/>
      <c r="O10" s="70"/>
      <c r="P10" s="71">
        <f>データ!$P$6</f>
        <v>97.53</v>
      </c>
      <c r="Q10" s="71"/>
      <c r="R10" s="71"/>
      <c r="S10" s="71"/>
      <c r="T10" s="71"/>
      <c r="U10" s="71"/>
      <c r="V10" s="71"/>
      <c r="W10" s="72">
        <f>データ!$Q$6</f>
        <v>0</v>
      </c>
      <c r="X10" s="72"/>
      <c r="Y10" s="72"/>
      <c r="Z10" s="72"/>
      <c r="AA10" s="72"/>
      <c r="AB10" s="72"/>
      <c r="AC10" s="72"/>
      <c r="AD10" s="2"/>
      <c r="AE10" s="2"/>
      <c r="AF10" s="2"/>
      <c r="AG10" s="2"/>
      <c r="AH10" s="4"/>
      <c r="AI10" s="4"/>
      <c r="AJ10" s="4"/>
      <c r="AK10" s="4"/>
      <c r="AL10" s="72">
        <f>データ!$U$6</f>
        <v>8501446</v>
      </c>
      <c r="AM10" s="72"/>
      <c r="AN10" s="72"/>
      <c r="AO10" s="72"/>
      <c r="AP10" s="72"/>
      <c r="AQ10" s="72"/>
      <c r="AR10" s="72"/>
      <c r="AS10" s="72"/>
      <c r="AT10" s="68">
        <f>データ!$V$6</f>
        <v>1456.49</v>
      </c>
      <c r="AU10" s="69"/>
      <c r="AV10" s="69"/>
      <c r="AW10" s="69"/>
      <c r="AX10" s="69"/>
      <c r="AY10" s="69"/>
      <c r="AZ10" s="69"/>
      <c r="BA10" s="69"/>
      <c r="BB10" s="71">
        <f>データ!$W$6</f>
        <v>5836.94</v>
      </c>
      <c r="BC10" s="71"/>
      <c r="BD10" s="71"/>
      <c r="BE10" s="71"/>
      <c r="BF10" s="71"/>
      <c r="BG10" s="71"/>
      <c r="BH10" s="71"/>
      <c r="BI10" s="71"/>
      <c r="BJ10" s="2"/>
      <c r="BK10" s="2"/>
      <c r="BL10" s="73" t="s">
        <v>21</v>
      </c>
      <c r="BM10" s="7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4"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4"/>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4"/>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4"/>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4"/>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4"/>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4"/>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4"/>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4"/>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4"/>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4"/>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4"/>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4"/>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4"/>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4"/>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4"/>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4"/>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4"/>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4"/>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4"/>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4"/>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4"/>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4"/>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4"/>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4"/>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4"/>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4"/>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4"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4"/>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4"/>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4"/>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4"/>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4"/>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4"/>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4"/>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4"/>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2"/>
      <c r="BN59" s="52"/>
      <c r="BO59" s="52"/>
      <c r="BP59" s="52"/>
      <c r="BQ59" s="52"/>
      <c r="BR59" s="52"/>
      <c r="BS59" s="52"/>
      <c r="BT59" s="52"/>
      <c r="BU59" s="52"/>
      <c r="BV59" s="52"/>
      <c r="BW59" s="52"/>
      <c r="BX59" s="52"/>
      <c r="BY59" s="52"/>
      <c r="BZ59" s="53"/>
    </row>
    <row r="60" spans="1:78" ht="13.5" customHeight="1" x14ac:dyDescent="0.15">
      <c r="A60" s="2"/>
      <c r="B60" s="63" t="s">
        <v>27</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54"/>
      <c r="BM60" s="52"/>
      <c r="BN60" s="52"/>
      <c r="BO60" s="52"/>
      <c r="BP60" s="52"/>
      <c r="BQ60" s="52"/>
      <c r="BR60" s="52"/>
      <c r="BS60" s="52"/>
      <c r="BT60" s="52"/>
      <c r="BU60" s="52"/>
      <c r="BV60" s="52"/>
      <c r="BW60" s="52"/>
      <c r="BX60" s="52"/>
      <c r="BY60" s="52"/>
      <c r="BZ60" s="53"/>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54"/>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4"/>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4"/>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4"/>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4"/>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4"/>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4"/>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4"/>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4"/>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4"/>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4"/>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4"/>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4"/>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4"/>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4"/>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4"/>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4"/>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4"/>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5"/>
      <c r="BM82" s="56"/>
      <c r="BN82" s="56"/>
      <c r="BO82" s="56"/>
      <c r="BP82" s="56"/>
      <c r="BQ82" s="56"/>
      <c r="BR82" s="56"/>
      <c r="BS82" s="56"/>
      <c r="BT82" s="56"/>
      <c r="BU82" s="56"/>
      <c r="BV82" s="56"/>
      <c r="BW82" s="56"/>
      <c r="BX82" s="56"/>
      <c r="BY82" s="56"/>
      <c r="BZ82" s="5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【112.91】</v>
      </c>
      <c r="F85" s="27" t="str">
        <f>データ!AS6</f>
        <v>【9.92】</v>
      </c>
      <c r="G85" s="27" t="str">
        <f>データ!BD6</f>
        <v>【271.10】</v>
      </c>
      <c r="H85" s="27" t="str">
        <f>データ!BO6</f>
        <v>【272.96】</v>
      </c>
      <c r="I85" s="27" t="str">
        <f>データ!BZ6</f>
        <v>【112.84】</v>
      </c>
      <c r="J85" s="27" t="str">
        <f>データ!CK6</f>
        <v>【73.85】</v>
      </c>
      <c r="K85" s="27" t="str">
        <f>データ!CV6</f>
        <v>【61.69】</v>
      </c>
      <c r="L85" s="27" t="str">
        <f>データ!DG6</f>
        <v>【100.00】</v>
      </c>
      <c r="M85" s="27" t="str">
        <f>データ!DR6</f>
        <v>【56.48】</v>
      </c>
      <c r="N85" s="27" t="str">
        <f>データ!EC6</f>
        <v>【27.61】</v>
      </c>
      <c r="O85" s="27" t="str">
        <f>データ!EN6</f>
        <v>【0.20】</v>
      </c>
    </row>
  </sheetData>
  <sheetProtection algorithmName="SHA-512" hashValue="NwbnD4m0VGlS3DOUdMwczUtrvLqk04dIyV1IPKratdbmqTjssE41iwYi6Ak1ph+h797wUREq5AezFU7YbudL9g==" saltValue="Lei3BQHQu38jM15QE/mRf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53</v>
      </c>
      <c r="B4" s="31"/>
      <c r="C4" s="31"/>
      <c r="D4" s="31"/>
      <c r="E4" s="31"/>
      <c r="F4" s="31"/>
      <c r="G4" s="31"/>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148253</v>
      </c>
      <c r="D6" s="34">
        <f t="shared" si="3"/>
        <v>46</v>
      </c>
      <c r="E6" s="34">
        <f t="shared" si="3"/>
        <v>1</v>
      </c>
      <c r="F6" s="34">
        <f t="shared" si="3"/>
        <v>0</v>
      </c>
      <c r="G6" s="34">
        <f t="shared" si="3"/>
        <v>2</v>
      </c>
      <c r="H6" s="34" t="str">
        <f t="shared" si="3"/>
        <v>神奈川県　神奈川県内広域水道企業団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76.92</v>
      </c>
      <c r="P6" s="35">
        <f t="shared" si="3"/>
        <v>97.53</v>
      </c>
      <c r="Q6" s="35">
        <f t="shared" si="3"/>
        <v>0</v>
      </c>
      <c r="R6" s="35" t="str">
        <f t="shared" si="3"/>
        <v>-</v>
      </c>
      <c r="S6" s="35" t="str">
        <f t="shared" si="3"/>
        <v>-</v>
      </c>
      <c r="T6" s="35" t="str">
        <f t="shared" si="3"/>
        <v>-</v>
      </c>
      <c r="U6" s="35">
        <f t="shared" si="3"/>
        <v>8501446</v>
      </c>
      <c r="V6" s="35">
        <f t="shared" si="3"/>
        <v>1456.49</v>
      </c>
      <c r="W6" s="35">
        <f t="shared" si="3"/>
        <v>5836.94</v>
      </c>
      <c r="X6" s="36">
        <f>IF(X7="",NA(),X7)</f>
        <v>110.24</v>
      </c>
      <c r="Y6" s="36">
        <f t="shared" ref="Y6:AG6" si="4">IF(Y7="",NA(),Y7)</f>
        <v>102.38</v>
      </c>
      <c r="Z6" s="36">
        <f t="shared" si="4"/>
        <v>104.21</v>
      </c>
      <c r="AA6" s="36">
        <f t="shared" si="4"/>
        <v>105.24</v>
      </c>
      <c r="AB6" s="36">
        <f t="shared" si="4"/>
        <v>107.11</v>
      </c>
      <c r="AC6" s="36">
        <f t="shared" si="4"/>
        <v>113.33</v>
      </c>
      <c r="AD6" s="36">
        <f t="shared" si="4"/>
        <v>114.05</v>
      </c>
      <c r="AE6" s="36">
        <f t="shared" si="4"/>
        <v>114.26</v>
      </c>
      <c r="AF6" s="36">
        <f t="shared" si="4"/>
        <v>112.98</v>
      </c>
      <c r="AG6" s="36">
        <f t="shared" si="4"/>
        <v>112.91</v>
      </c>
      <c r="AH6" s="35" t="str">
        <f>IF(AH7="","",IF(AH7="-","【-】","【"&amp;SUBSTITUTE(TEXT(AH7,"#,##0.00"),"-","△")&amp;"】"))</f>
        <v>【112.91】</v>
      </c>
      <c r="AI6" s="35">
        <f>IF(AI7="",NA(),AI7)</f>
        <v>0</v>
      </c>
      <c r="AJ6" s="35">
        <f t="shared" ref="AJ6:AR6" si="5">IF(AJ7="",NA(),AJ7)</f>
        <v>0</v>
      </c>
      <c r="AK6" s="35">
        <f t="shared" si="5"/>
        <v>0</v>
      </c>
      <c r="AL6" s="35">
        <f t="shared" si="5"/>
        <v>0</v>
      </c>
      <c r="AM6" s="35">
        <f t="shared" si="5"/>
        <v>0</v>
      </c>
      <c r="AN6" s="36">
        <f t="shared" si="5"/>
        <v>17.39</v>
      </c>
      <c r="AO6" s="36">
        <f t="shared" si="5"/>
        <v>12.65</v>
      </c>
      <c r="AP6" s="36">
        <f t="shared" si="5"/>
        <v>10.58</v>
      </c>
      <c r="AQ6" s="36">
        <f t="shared" si="5"/>
        <v>10.49</v>
      </c>
      <c r="AR6" s="36">
        <f t="shared" si="5"/>
        <v>9.92</v>
      </c>
      <c r="AS6" s="35" t="str">
        <f>IF(AS7="","",IF(AS7="-","【-】","【"&amp;SUBSTITUTE(TEXT(AS7,"#,##0.00"),"-","△")&amp;"】"))</f>
        <v>【9.92】</v>
      </c>
      <c r="AT6" s="36">
        <f>IF(AT7="",NA(),AT7)</f>
        <v>74.84</v>
      </c>
      <c r="AU6" s="36">
        <f t="shared" ref="AU6:BC6" si="6">IF(AU7="",NA(),AU7)</f>
        <v>71.58</v>
      </c>
      <c r="AV6" s="36">
        <f t="shared" si="6"/>
        <v>74.14</v>
      </c>
      <c r="AW6" s="36">
        <f t="shared" si="6"/>
        <v>77.540000000000006</v>
      </c>
      <c r="AX6" s="36">
        <f t="shared" si="6"/>
        <v>87.42</v>
      </c>
      <c r="AY6" s="36">
        <f t="shared" si="6"/>
        <v>212.95</v>
      </c>
      <c r="AZ6" s="36">
        <f t="shared" si="6"/>
        <v>224.41</v>
      </c>
      <c r="BA6" s="36">
        <f t="shared" si="6"/>
        <v>243.44</v>
      </c>
      <c r="BB6" s="36">
        <f t="shared" si="6"/>
        <v>258.49</v>
      </c>
      <c r="BC6" s="36">
        <f t="shared" si="6"/>
        <v>271.10000000000002</v>
      </c>
      <c r="BD6" s="35" t="str">
        <f>IF(BD7="","",IF(BD7="-","【-】","【"&amp;SUBSTITUTE(TEXT(BD7,"#,##0.00"),"-","△")&amp;"】"))</f>
        <v>【271.10】</v>
      </c>
      <c r="BE6" s="36">
        <f>IF(BE7="",NA(),BE7)</f>
        <v>382.45</v>
      </c>
      <c r="BF6" s="36">
        <f t="shared" ref="BF6:BN6" si="7">IF(BF7="",NA(),BF7)</f>
        <v>379.72</v>
      </c>
      <c r="BG6" s="36">
        <f t="shared" si="7"/>
        <v>338.95</v>
      </c>
      <c r="BH6" s="36">
        <f t="shared" si="7"/>
        <v>305.25</v>
      </c>
      <c r="BI6" s="36">
        <f t="shared" si="7"/>
        <v>268.82</v>
      </c>
      <c r="BJ6" s="36">
        <f t="shared" si="7"/>
        <v>333.48</v>
      </c>
      <c r="BK6" s="36">
        <f t="shared" si="7"/>
        <v>320.31</v>
      </c>
      <c r="BL6" s="36">
        <f t="shared" si="7"/>
        <v>303.26</v>
      </c>
      <c r="BM6" s="36">
        <f t="shared" si="7"/>
        <v>290.31</v>
      </c>
      <c r="BN6" s="36">
        <f t="shared" si="7"/>
        <v>272.95999999999998</v>
      </c>
      <c r="BO6" s="35" t="str">
        <f>IF(BO7="","",IF(BO7="-","【-】","【"&amp;SUBSTITUTE(TEXT(BO7,"#,##0.00"),"-","△")&amp;"】"))</f>
        <v>【272.96】</v>
      </c>
      <c r="BP6" s="36">
        <f>IF(BP7="",NA(),BP7)</f>
        <v>110.46</v>
      </c>
      <c r="BQ6" s="36">
        <f t="shared" ref="BQ6:BY6" si="8">IF(BQ7="",NA(),BQ7)</f>
        <v>102.1</v>
      </c>
      <c r="BR6" s="36">
        <f t="shared" si="8"/>
        <v>103.93</v>
      </c>
      <c r="BS6" s="36">
        <f t="shared" si="8"/>
        <v>105.39</v>
      </c>
      <c r="BT6" s="36">
        <f t="shared" si="8"/>
        <v>107.43</v>
      </c>
      <c r="BU6" s="36">
        <f t="shared" si="8"/>
        <v>112.81</v>
      </c>
      <c r="BV6" s="36">
        <f t="shared" si="8"/>
        <v>113.88</v>
      </c>
      <c r="BW6" s="36">
        <f t="shared" si="8"/>
        <v>114.14</v>
      </c>
      <c r="BX6" s="36">
        <f t="shared" si="8"/>
        <v>112.83</v>
      </c>
      <c r="BY6" s="36">
        <f t="shared" si="8"/>
        <v>112.84</v>
      </c>
      <c r="BZ6" s="35" t="str">
        <f>IF(BZ7="","",IF(BZ7="-","【-】","【"&amp;SUBSTITUTE(TEXT(BZ7,"#,##0.00"),"-","△")&amp;"】"))</f>
        <v>【112.84】</v>
      </c>
      <c r="CA6" s="36">
        <f>IF(CA7="",NA(),CA7)</f>
        <v>74.95</v>
      </c>
      <c r="CB6" s="36">
        <f t="shared" ref="CB6:CJ6" si="9">IF(CB7="",NA(),CB7)</f>
        <v>78.069999999999993</v>
      </c>
      <c r="CC6" s="36">
        <f t="shared" si="9"/>
        <v>74.03</v>
      </c>
      <c r="CD6" s="36">
        <f t="shared" si="9"/>
        <v>77.02</v>
      </c>
      <c r="CE6" s="36">
        <f t="shared" si="9"/>
        <v>75.709999999999994</v>
      </c>
      <c r="CF6" s="36">
        <f t="shared" si="9"/>
        <v>75.3</v>
      </c>
      <c r="CG6" s="36">
        <f t="shared" si="9"/>
        <v>74.02</v>
      </c>
      <c r="CH6" s="36">
        <f t="shared" si="9"/>
        <v>73.03</v>
      </c>
      <c r="CI6" s="36">
        <f t="shared" si="9"/>
        <v>73.86</v>
      </c>
      <c r="CJ6" s="36">
        <f t="shared" si="9"/>
        <v>73.849999999999994</v>
      </c>
      <c r="CK6" s="35" t="str">
        <f>IF(CK7="","",IF(CK7="-","【-】","【"&amp;SUBSTITUTE(TEXT(CK7,"#,##0.00"),"-","△")&amp;"】"))</f>
        <v>【73.85】</v>
      </c>
      <c r="CL6" s="36">
        <f>IF(CL7="",NA(),CL7)</f>
        <v>52.2</v>
      </c>
      <c r="CM6" s="36">
        <f t="shared" ref="CM6:CU6" si="10">IF(CM7="",NA(),CM7)</f>
        <v>50.11</v>
      </c>
      <c r="CN6" s="36">
        <f t="shared" si="10"/>
        <v>52.34</v>
      </c>
      <c r="CO6" s="36">
        <f t="shared" si="10"/>
        <v>49.01</v>
      </c>
      <c r="CP6" s="36">
        <f t="shared" si="10"/>
        <v>48.87</v>
      </c>
      <c r="CQ6" s="36">
        <f t="shared" si="10"/>
        <v>61.82</v>
      </c>
      <c r="CR6" s="36">
        <f t="shared" si="10"/>
        <v>61.66</v>
      </c>
      <c r="CS6" s="36">
        <f t="shared" si="10"/>
        <v>62.19</v>
      </c>
      <c r="CT6" s="36">
        <f t="shared" si="10"/>
        <v>61.77</v>
      </c>
      <c r="CU6" s="36">
        <f t="shared" si="10"/>
        <v>61.69</v>
      </c>
      <c r="CV6" s="35" t="str">
        <f>IF(CV7="","",IF(CV7="-","【-】","【"&amp;SUBSTITUTE(TEXT(CV7,"#,##0.00"),"-","△")&amp;"】"))</f>
        <v>【61.69】</v>
      </c>
      <c r="CW6" s="36">
        <f>IF(CW7="",NA(),CW7)</f>
        <v>100</v>
      </c>
      <c r="CX6" s="36">
        <f t="shared" ref="CX6:DF6" si="11">IF(CX7="",NA(),CX7)</f>
        <v>100</v>
      </c>
      <c r="CY6" s="36">
        <f t="shared" si="11"/>
        <v>100</v>
      </c>
      <c r="CZ6" s="36">
        <f t="shared" si="11"/>
        <v>100</v>
      </c>
      <c r="DA6" s="36">
        <f t="shared" si="11"/>
        <v>100</v>
      </c>
      <c r="DB6" s="36">
        <f t="shared" si="11"/>
        <v>100.03</v>
      </c>
      <c r="DC6" s="36">
        <f t="shared" si="11"/>
        <v>100.05</v>
      </c>
      <c r="DD6" s="36">
        <f t="shared" si="11"/>
        <v>100.05</v>
      </c>
      <c r="DE6" s="36">
        <f t="shared" si="11"/>
        <v>100.08</v>
      </c>
      <c r="DF6" s="36">
        <f t="shared" si="11"/>
        <v>100</v>
      </c>
      <c r="DG6" s="35" t="str">
        <f>IF(DG7="","",IF(DG7="-","【-】","【"&amp;SUBSTITUTE(TEXT(DG7,"#,##0.00"),"-","△")&amp;"】"))</f>
        <v>【100.00】</v>
      </c>
      <c r="DH6" s="36">
        <f>IF(DH7="",NA(),DH7)</f>
        <v>58.45</v>
      </c>
      <c r="DI6" s="36">
        <f t="shared" ref="DI6:DQ6" si="12">IF(DI7="",NA(),DI7)</f>
        <v>58.95</v>
      </c>
      <c r="DJ6" s="36">
        <f t="shared" si="12"/>
        <v>60.26</v>
      </c>
      <c r="DK6" s="36">
        <f t="shared" si="12"/>
        <v>61.9</v>
      </c>
      <c r="DL6" s="36">
        <f t="shared" si="12"/>
        <v>63.14</v>
      </c>
      <c r="DM6" s="36">
        <f t="shared" si="12"/>
        <v>52.4</v>
      </c>
      <c r="DN6" s="36">
        <f t="shared" si="12"/>
        <v>53.56</v>
      </c>
      <c r="DO6" s="36">
        <f t="shared" si="12"/>
        <v>54.73</v>
      </c>
      <c r="DP6" s="36">
        <f t="shared" si="12"/>
        <v>55.77</v>
      </c>
      <c r="DQ6" s="36">
        <f t="shared" si="12"/>
        <v>56.48</v>
      </c>
      <c r="DR6" s="35" t="str">
        <f>IF(DR7="","",IF(DR7="-","【-】","【"&amp;SUBSTITUTE(TEXT(DR7,"#,##0.00"),"-","△")&amp;"】"))</f>
        <v>【56.48】</v>
      </c>
      <c r="DS6" s="36">
        <f>IF(DS7="",NA(),DS7)</f>
        <v>20.010000000000002</v>
      </c>
      <c r="DT6" s="36">
        <f t="shared" ref="DT6:EB6" si="13">IF(DT7="",NA(),DT7)</f>
        <v>27.24</v>
      </c>
      <c r="DU6" s="36">
        <f t="shared" si="13"/>
        <v>35.43</v>
      </c>
      <c r="DV6" s="36">
        <f t="shared" si="13"/>
        <v>42.3</v>
      </c>
      <c r="DW6" s="36">
        <f t="shared" si="13"/>
        <v>51</v>
      </c>
      <c r="DX6" s="36">
        <f t="shared" si="13"/>
        <v>18.05</v>
      </c>
      <c r="DY6" s="36">
        <f t="shared" si="13"/>
        <v>19.440000000000001</v>
      </c>
      <c r="DZ6" s="36">
        <f t="shared" si="13"/>
        <v>22.46</v>
      </c>
      <c r="EA6" s="36">
        <f t="shared" si="13"/>
        <v>25.84</v>
      </c>
      <c r="EB6" s="36">
        <f t="shared" si="13"/>
        <v>27.61</v>
      </c>
      <c r="EC6" s="35" t="str">
        <f>IF(EC7="","",IF(EC7="-","【-】","【"&amp;SUBSTITUTE(TEXT(EC7,"#,##0.00"),"-","△")&amp;"】"))</f>
        <v>【27.61】</v>
      </c>
      <c r="ED6" s="35">
        <f>IF(ED7="",NA(),ED7)</f>
        <v>0</v>
      </c>
      <c r="EE6" s="35">
        <f t="shared" ref="EE6:EM6" si="14">IF(EE7="",NA(),EE7)</f>
        <v>0</v>
      </c>
      <c r="EF6" s="35">
        <f t="shared" si="14"/>
        <v>0</v>
      </c>
      <c r="EG6" s="35">
        <f t="shared" si="14"/>
        <v>0</v>
      </c>
      <c r="EH6" s="35">
        <f t="shared" si="14"/>
        <v>0</v>
      </c>
      <c r="EI6" s="36">
        <f t="shared" si="14"/>
        <v>0.26</v>
      </c>
      <c r="EJ6" s="36">
        <f t="shared" si="14"/>
        <v>0.24</v>
      </c>
      <c r="EK6" s="36">
        <f t="shared" si="14"/>
        <v>0.27</v>
      </c>
      <c r="EL6" s="36">
        <f t="shared" si="14"/>
        <v>0.24</v>
      </c>
      <c r="EM6" s="36">
        <f t="shared" si="14"/>
        <v>0.2</v>
      </c>
      <c r="EN6" s="35" t="str">
        <f>IF(EN7="","",IF(EN7="-","【-】","【"&amp;SUBSTITUTE(TEXT(EN7,"#,##0.00"),"-","△")&amp;"】"))</f>
        <v>【0.20】</v>
      </c>
    </row>
    <row r="7" spans="1:144" s="37" customFormat="1" x14ac:dyDescent="0.15">
      <c r="A7" s="29"/>
      <c r="B7" s="38">
        <v>2019</v>
      </c>
      <c r="C7" s="38">
        <v>148253</v>
      </c>
      <c r="D7" s="38">
        <v>46</v>
      </c>
      <c r="E7" s="38">
        <v>1</v>
      </c>
      <c r="F7" s="38">
        <v>0</v>
      </c>
      <c r="G7" s="38">
        <v>2</v>
      </c>
      <c r="H7" s="38" t="s">
        <v>93</v>
      </c>
      <c r="I7" s="38" t="s">
        <v>94</v>
      </c>
      <c r="J7" s="38" t="s">
        <v>95</v>
      </c>
      <c r="K7" s="38" t="s">
        <v>96</v>
      </c>
      <c r="L7" s="38" t="s">
        <v>97</v>
      </c>
      <c r="M7" s="38" t="s">
        <v>98</v>
      </c>
      <c r="N7" s="39" t="s">
        <v>99</v>
      </c>
      <c r="O7" s="39">
        <v>76.92</v>
      </c>
      <c r="P7" s="39">
        <v>97.53</v>
      </c>
      <c r="Q7" s="39">
        <v>0</v>
      </c>
      <c r="R7" s="39" t="s">
        <v>99</v>
      </c>
      <c r="S7" s="39" t="s">
        <v>99</v>
      </c>
      <c r="T7" s="39" t="s">
        <v>99</v>
      </c>
      <c r="U7" s="39">
        <v>8501446</v>
      </c>
      <c r="V7" s="39">
        <v>1456.49</v>
      </c>
      <c r="W7" s="39">
        <v>5836.94</v>
      </c>
      <c r="X7" s="39">
        <v>110.24</v>
      </c>
      <c r="Y7" s="39">
        <v>102.38</v>
      </c>
      <c r="Z7" s="39">
        <v>104.21</v>
      </c>
      <c r="AA7" s="39">
        <v>105.24</v>
      </c>
      <c r="AB7" s="39">
        <v>107.11</v>
      </c>
      <c r="AC7" s="39">
        <v>113.33</v>
      </c>
      <c r="AD7" s="39">
        <v>114.05</v>
      </c>
      <c r="AE7" s="39">
        <v>114.26</v>
      </c>
      <c r="AF7" s="39">
        <v>112.98</v>
      </c>
      <c r="AG7" s="39">
        <v>112.91</v>
      </c>
      <c r="AH7" s="39">
        <v>112.91</v>
      </c>
      <c r="AI7" s="39">
        <v>0</v>
      </c>
      <c r="AJ7" s="39">
        <v>0</v>
      </c>
      <c r="AK7" s="39">
        <v>0</v>
      </c>
      <c r="AL7" s="39">
        <v>0</v>
      </c>
      <c r="AM7" s="39">
        <v>0</v>
      </c>
      <c r="AN7" s="39">
        <v>17.39</v>
      </c>
      <c r="AO7" s="39">
        <v>12.65</v>
      </c>
      <c r="AP7" s="39">
        <v>10.58</v>
      </c>
      <c r="AQ7" s="39">
        <v>10.49</v>
      </c>
      <c r="AR7" s="39">
        <v>9.92</v>
      </c>
      <c r="AS7" s="39">
        <v>9.92</v>
      </c>
      <c r="AT7" s="39">
        <v>74.84</v>
      </c>
      <c r="AU7" s="39">
        <v>71.58</v>
      </c>
      <c r="AV7" s="39">
        <v>74.14</v>
      </c>
      <c r="AW7" s="39">
        <v>77.540000000000006</v>
      </c>
      <c r="AX7" s="39">
        <v>87.42</v>
      </c>
      <c r="AY7" s="39">
        <v>212.95</v>
      </c>
      <c r="AZ7" s="39">
        <v>224.41</v>
      </c>
      <c r="BA7" s="39">
        <v>243.44</v>
      </c>
      <c r="BB7" s="39">
        <v>258.49</v>
      </c>
      <c r="BC7" s="39">
        <v>271.10000000000002</v>
      </c>
      <c r="BD7" s="39">
        <v>271.10000000000002</v>
      </c>
      <c r="BE7" s="39">
        <v>382.45</v>
      </c>
      <c r="BF7" s="39">
        <v>379.72</v>
      </c>
      <c r="BG7" s="39">
        <v>338.95</v>
      </c>
      <c r="BH7" s="39">
        <v>305.25</v>
      </c>
      <c r="BI7" s="39">
        <v>268.82</v>
      </c>
      <c r="BJ7" s="39">
        <v>333.48</v>
      </c>
      <c r="BK7" s="39">
        <v>320.31</v>
      </c>
      <c r="BL7" s="39">
        <v>303.26</v>
      </c>
      <c r="BM7" s="39">
        <v>290.31</v>
      </c>
      <c r="BN7" s="39">
        <v>272.95999999999998</v>
      </c>
      <c r="BO7" s="39">
        <v>272.95999999999998</v>
      </c>
      <c r="BP7" s="39">
        <v>110.46</v>
      </c>
      <c r="BQ7" s="39">
        <v>102.1</v>
      </c>
      <c r="BR7" s="39">
        <v>103.93</v>
      </c>
      <c r="BS7" s="39">
        <v>105.39</v>
      </c>
      <c r="BT7" s="39">
        <v>107.43</v>
      </c>
      <c r="BU7" s="39">
        <v>112.81</v>
      </c>
      <c r="BV7" s="39">
        <v>113.88</v>
      </c>
      <c r="BW7" s="39">
        <v>114.14</v>
      </c>
      <c r="BX7" s="39">
        <v>112.83</v>
      </c>
      <c r="BY7" s="39">
        <v>112.84</v>
      </c>
      <c r="BZ7" s="39">
        <v>112.84</v>
      </c>
      <c r="CA7" s="39">
        <v>74.95</v>
      </c>
      <c r="CB7" s="39">
        <v>78.069999999999993</v>
      </c>
      <c r="CC7" s="39">
        <v>74.03</v>
      </c>
      <c r="CD7" s="39">
        <v>77.02</v>
      </c>
      <c r="CE7" s="39">
        <v>75.709999999999994</v>
      </c>
      <c r="CF7" s="39">
        <v>75.3</v>
      </c>
      <c r="CG7" s="39">
        <v>74.02</v>
      </c>
      <c r="CH7" s="39">
        <v>73.03</v>
      </c>
      <c r="CI7" s="39">
        <v>73.86</v>
      </c>
      <c r="CJ7" s="39">
        <v>73.849999999999994</v>
      </c>
      <c r="CK7" s="39">
        <v>73.849999999999994</v>
      </c>
      <c r="CL7" s="39">
        <v>52.2</v>
      </c>
      <c r="CM7" s="39">
        <v>50.11</v>
      </c>
      <c r="CN7" s="39">
        <v>52.34</v>
      </c>
      <c r="CO7" s="39">
        <v>49.01</v>
      </c>
      <c r="CP7" s="39">
        <v>48.87</v>
      </c>
      <c r="CQ7" s="39">
        <v>61.82</v>
      </c>
      <c r="CR7" s="39">
        <v>61.66</v>
      </c>
      <c r="CS7" s="39">
        <v>62.19</v>
      </c>
      <c r="CT7" s="39">
        <v>61.77</v>
      </c>
      <c r="CU7" s="39">
        <v>61.69</v>
      </c>
      <c r="CV7" s="39">
        <v>61.69</v>
      </c>
      <c r="CW7" s="39">
        <v>100</v>
      </c>
      <c r="CX7" s="39">
        <v>100</v>
      </c>
      <c r="CY7" s="39">
        <v>100</v>
      </c>
      <c r="CZ7" s="39">
        <v>100</v>
      </c>
      <c r="DA7" s="39">
        <v>100</v>
      </c>
      <c r="DB7" s="39">
        <v>100.03</v>
      </c>
      <c r="DC7" s="39">
        <v>100.05</v>
      </c>
      <c r="DD7" s="39">
        <v>100.05</v>
      </c>
      <c r="DE7" s="39">
        <v>100.08</v>
      </c>
      <c r="DF7" s="39">
        <v>100</v>
      </c>
      <c r="DG7" s="39">
        <v>100</v>
      </c>
      <c r="DH7" s="39">
        <v>58.45</v>
      </c>
      <c r="DI7" s="39">
        <v>58.95</v>
      </c>
      <c r="DJ7" s="39">
        <v>60.26</v>
      </c>
      <c r="DK7" s="39">
        <v>61.9</v>
      </c>
      <c r="DL7" s="39">
        <v>63.14</v>
      </c>
      <c r="DM7" s="39">
        <v>52.4</v>
      </c>
      <c r="DN7" s="39">
        <v>53.56</v>
      </c>
      <c r="DO7" s="39">
        <v>54.73</v>
      </c>
      <c r="DP7" s="39">
        <v>55.77</v>
      </c>
      <c r="DQ7" s="39">
        <v>56.48</v>
      </c>
      <c r="DR7" s="39">
        <v>56.48</v>
      </c>
      <c r="DS7" s="39">
        <v>20.010000000000002</v>
      </c>
      <c r="DT7" s="39">
        <v>27.24</v>
      </c>
      <c r="DU7" s="39">
        <v>35.43</v>
      </c>
      <c r="DV7" s="39">
        <v>42.3</v>
      </c>
      <c r="DW7" s="39">
        <v>51</v>
      </c>
      <c r="DX7" s="39">
        <v>18.05</v>
      </c>
      <c r="DY7" s="39">
        <v>19.440000000000001</v>
      </c>
      <c r="DZ7" s="39">
        <v>22.46</v>
      </c>
      <c r="EA7" s="39">
        <v>25.84</v>
      </c>
      <c r="EB7" s="39">
        <v>27.61</v>
      </c>
      <c r="EC7" s="39">
        <v>27.61</v>
      </c>
      <c r="ED7" s="39">
        <v>0</v>
      </c>
      <c r="EE7" s="39">
        <v>0</v>
      </c>
      <c r="EF7" s="39">
        <v>0</v>
      </c>
      <c r="EG7" s="39">
        <v>0</v>
      </c>
      <c r="EH7" s="39">
        <v>0</v>
      </c>
      <c r="EI7" s="39">
        <v>0.26</v>
      </c>
      <c r="EJ7" s="39">
        <v>0.24</v>
      </c>
      <c r="EK7" s="39">
        <v>0.27</v>
      </c>
      <c r="EL7" s="39">
        <v>0.24</v>
      </c>
      <c r="EM7" s="39">
        <v>0.2</v>
      </c>
      <c r="EN7" s="39">
        <v>0.2</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