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060営業企画課\令和02年度\電気・工水班\F経営\b経営分析全国比較表\公営企業に係る経営比較分析表（令和元年度決算）の分析等について\◎公営企業に係る経営比較分析表\電気\起案\"/>
    </mc:Choice>
  </mc:AlternateContent>
  <workbookProtection workbookAlgorithmName="SHA-512" workbookHashValue="1wBlUFLltLXgd40uZZ6i5cM0hu/axnHbdx6UYW4w7Nx2HAbU1ed7WVIdFmm8w5Z4DJFYmm8IzmPXk2JUaN+2XQ==" workbookSaltValue="j3DWRPYlMP0nI2UEaylw/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LZ8" i="5"/>
  <c r="LQ8" i="5"/>
  <c r="LQ12" i="5" s="1"/>
  <c r="LP8" i="5"/>
  <c r="LG8" i="5"/>
  <c r="LF8" i="5"/>
  <c r="KW8" i="5"/>
  <c r="KY12" i="5" s="1"/>
  <c r="KV8" i="5"/>
  <c r="KU8" i="5"/>
  <c r="KL8" i="5"/>
  <c r="KL12" i="5" s="1"/>
  <c r="KK8" i="5"/>
  <c r="KB8" i="5"/>
  <c r="KC12" i="5" s="1"/>
  <c r="KA8" i="5"/>
  <c r="JR8" i="5"/>
  <c r="JT12" i="5" s="1"/>
  <c r="JQ8" i="5"/>
  <c r="JH8" i="5"/>
  <c r="JK12" i="5" s="1"/>
  <c r="JG8" i="5"/>
  <c r="IX8" i="5"/>
  <c r="JB12" i="5" s="1"/>
  <c r="IW8" i="5"/>
  <c r="IV8" i="5"/>
  <c r="IM8" i="5"/>
  <c r="IL8" i="5"/>
  <c r="IC8" i="5"/>
  <c r="IE12" i="5" s="1"/>
  <c r="IB8" i="5"/>
  <c r="HS8" i="5"/>
  <c r="HR8" i="5"/>
  <c r="HI8" i="5"/>
  <c r="HI12" i="5" s="1"/>
  <c r="HH8" i="5"/>
  <c r="GY8" i="5"/>
  <c r="GX8" i="5"/>
  <c r="GW8" i="5"/>
  <c r="GN8" i="5"/>
  <c r="GO12" i="5" s="1"/>
  <c r="GM8" i="5"/>
  <c r="GC8" i="5"/>
  <c r="FT8" i="5"/>
  <c r="FW12" i="5" s="1"/>
  <c r="FS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G18" i="5" l="1"/>
  <c r="GF18" i="5"/>
  <c r="GE18" i="5"/>
  <c r="GH18" i="5"/>
  <c r="GD18" i="5"/>
  <c r="GE12" i="5"/>
  <c r="GH12" i="5"/>
  <c r="GD12" i="5"/>
  <c r="GG12" i="5"/>
  <c r="GF12" i="5"/>
  <c r="MD16" i="5"/>
  <c r="KO16" i="5"/>
  <c r="JA16" i="5"/>
  <c r="HL16" i="5"/>
  <c r="FW16" i="5"/>
  <c r="EH16" i="5"/>
  <c r="CS16" i="5"/>
  <c r="BB16" i="5"/>
  <c r="LT16" i="5"/>
  <c r="KE16" i="5"/>
  <c r="IP16" i="5"/>
  <c r="HB16" i="5"/>
  <c r="FM16" i="5"/>
  <c r="DX16" i="5"/>
  <c r="CI16" i="5"/>
  <c r="LJ16" i="5"/>
  <c r="JU16" i="5"/>
  <c r="IF16" i="5"/>
  <c r="GQ16" i="5"/>
  <c r="FC16" i="5"/>
  <c r="DN16" i="5"/>
  <c r="MN16" i="5"/>
  <c r="KZ16" i="5"/>
  <c r="JK16" i="5"/>
  <c r="HV16" i="5"/>
  <c r="GG16" i="5"/>
  <c r="ER16" i="5"/>
  <c r="DD16" i="5"/>
  <c r="LT10" i="5"/>
  <c r="KE10" i="5"/>
  <c r="IP10" i="5"/>
  <c r="HB10" i="5"/>
  <c r="FM10" i="5"/>
  <c r="DX10" i="5"/>
  <c r="CI10" i="5"/>
  <c r="L11" i="4"/>
  <c r="BM16" i="5"/>
  <c r="LJ10" i="5"/>
  <c r="JU10" i="5"/>
  <c r="IF10" i="5"/>
  <c r="GQ10" i="5"/>
  <c r="FC10" i="5"/>
  <c r="DN10" i="5"/>
  <c r="BX10" i="5"/>
  <c r="BX16" i="5"/>
  <c r="MN10" i="5"/>
  <c r="KZ10" i="5"/>
  <c r="JK10" i="5"/>
  <c r="HV10" i="5"/>
  <c r="GG10" i="5"/>
  <c r="ER10" i="5"/>
  <c r="DD10" i="5"/>
  <c r="BM10" i="5"/>
  <c r="MD10" i="5"/>
  <c r="KO10" i="5"/>
  <c r="JA10" i="5"/>
  <c r="HL10" i="5"/>
  <c r="FW10" i="5"/>
  <c r="EH10" i="5"/>
  <c r="CS10" i="5"/>
  <c r="BB10" i="5"/>
  <c r="GZ18" i="5"/>
  <c r="HC18" i="5"/>
  <c r="GY18" i="5"/>
  <c r="HB18" i="5"/>
  <c r="HA18" i="5"/>
  <c r="HV18" i="5"/>
  <c r="HT12" i="5"/>
  <c r="HU18" i="5"/>
  <c r="HW12" i="5"/>
  <c r="HS12" i="5"/>
  <c r="HT18" i="5"/>
  <c r="HW18" i="5"/>
  <c r="HS18" i="5"/>
  <c r="IN18" i="5"/>
  <c r="IP12" i="5"/>
  <c r="IQ18" i="5"/>
  <c r="IM18" i="5"/>
  <c r="IO12" i="5"/>
  <c r="IP18" i="5"/>
  <c r="IO18" i="5"/>
  <c r="LI18" i="5"/>
  <c r="LK12" i="5"/>
  <c r="LG12" i="5"/>
  <c r="LH18" i="5"/>
  <c r="LJ12" i="5"/>
  <c r="LK18" i="5"/>
  <c r="LG18" i="5"/>
  <c r="LJ18" i="5"/>
  <c r="ME18" i="5"/>
  <c r="MA18" i="5"/>
  <c r="MC12" i="5"/>
  <c r="MD18" i="5"/>
  <c r="MB12" i="5"/>
  <c r="MC18" i="5"/>
  <c r="MB18" i="5"/>
  <c r="B10" i="5"/>
  <c r="F10" i="5"/>
  <c r="GY12" i="5"/>
  <c r="HC12" i="5"/>
  <c r="HM12" i="5"/>
  <c r="IX12" i="5"/>
  <c r="KP12" i="5"/>
  <c r="LI12" i="5"/>
  <c r="MA12" i="5"/>
  <c r="FB18" i="5"/>
  <c r="FA18" i="5"/>
  <c r="FD18" i="5"/>
  <c r="EZ18" i="5"/>
  <c r="FC18" i="5"/>
  <c r="FX18" i="5"/>
  <c r="FT18" i="5"/>
  <c r="FW18" i="5"/>
  <c r="FV18" i="5"/>
  <c r="FU18" i="5"/>
  <c r="GP18" i="5"/>
  <c r="GO18" i="5"/>
  <c r="GR18" i="5"/>
  <c r="GN18" i="5"/>
  <c r="GQ18" i="5"/>
  <c r="JK18" i="5"/>
  <c r="JI12" i="5"/>
  <c r="JJ18" i="5"/>
  <c r="JL12" i="5"/>
  <c r="JH12" i="5"/>
  <c r="JI18" i="5"/>
  <c r="JL18" i="5"/>
  <c r="JH18" i="5"/>
  <c r="KC18" i="5"/>
  <c r="KE12" i="5"/>
  <c r="KF18" i="5"/>
  <c r="KB18" i="5"/>
  <c r="KD12" i="5"/>
  <c r="KE18" i="5"/>
  <c r="KD18" i="5"/>
  <c r="C10" i="5"/>
  <c r="FB12" i="5"/>
  <c r="FT12" i="5"/>
  <c r="FX12" i="5"/>
  <c r="GP12" i="5"/>
  <c r="GZ12" i="5"/>
  <c r="HU12" i="5"/>
  <c r="IM12" i="5"/>
  <c r="JA12" i="5"/>
  <c r="JS12" i="5"/>
  <c r="KF12" i="5"/>
  <c r="MD12" i="5"/>
  <c r="HM18" i="5"/>
  <c r="HI18" i="5"/>
  <c r="HK12" i="5"/>
  <c r="HL18" i="5"/>
  <c r="HK18" i="5"/>
  <c r="HJ18" i="5"/>
  <c r="IE18" i="5"/>
  <c r="IG12" i="5"/>
  <c r="IC12" i="5"/>
  <c r="ID18" i="5"/>
  <c r="IF12" i="5"/>
  <c r="IG18" i="5"/>
  <c r="IC18" i="5"/>
  <c r="IF18" i="5"/>
  <c r="KZ18" i="5"/>
  <c r="KX12" i="5"/>
  <c r="KY18" i="5"/>
  <c r="LA12" i="5"/>
  <c r="KW12" i="5"/>
  <c r="KX18" i="5"/>
  <c r="LA18" i="5"/>
  <c r="KW18" i="5"/>
  <c r="LR18" i="5"/>
  <c r="LT12" i="5"/>
  <c r="LU18" i="5"/>
  <c r="LQ18" i="5"/>
  <c r="LS12" i="5"/>
  <c r="LT18" i="5"/>
  <c r="LS18" i="5"/>
  <c r="MN18" i="5"/>
  <c r="ML12" i="5"/>
  <c r="MM18" i="5"/>
  <c r="MO12" i="5"/>
  <c r="MK12" i="5"/>
  <c r="ML18" i="5"/>
  <c r="MO18" i="5"/>
  <c r="MK18" i="5"/>
  <c r="D10" i="5"/>
  <c r="FC12" i="5"/>
  <c r="FU12" i="5"/>
  <c r="GQ12" i="5"/>
  <c r="HA12" i="5"/>
  <c r="HJ12" i="5"/>
  <c r="HV12" i="5"/>
  <c r="IN12" i="5"/>
  <c r="KZ12" i="5"/>
  <c r="LR12" i="5"/>
  <c r="ME12" i="5"/>
  <c r="FJ8" i="5"/>
  <c r="JB18" i="5"/>
  <c r="IX18" i="5"/>
  <c r="IZ12" i="5"/>
  <c r="JA18" i="5"/>
  <c r="IY12" i="5"/>
  <c r="IZ18" i="5"/>
  <c r="IY18" i="5"/>
  <c r="JT18" i="5"/>
  <c r="JV12" i="5"/>
  <c r="JR12" i="5"/>
  <c r="JS18" i="5"/>
  <c r="JU12" i="5"/>
  <c r="JV18" i="5"/>
  <c r="JR18" i="5"/>
  <c r="JU18" i="5"/>
  <c r="KP18" i="5"/>
  <c r="KL18" i="5"/>
  <c r="KN12" i="5"/>
  <c r="KO18" i="5"/>
  <c r="KM12" i="5"/>
  <c r="KN18" i="5"/>
  <c r="KM18" i="5"/>
  <c r="EZ12" i="5"/>
  <c r="FD12" i="5"/>
  <c r="FV12" i="5"/>
  <c r="GN12" i="5"/>
  <c r="GR12" i="5"/>
  <c r="HB12" i="5"/>
  <c r="HL12" i="5"/>
  <c r="ID12" i="5"/>
  <c r="IQ12" i="5"/>
  <c r="JJ12" i="5"/>
  <c r="KB12" i="5"/>
  <c r="KO12" i="5"/>
  <c r="LH12" i="5"/>
  <c r="LU12" i="5"/>
  <c r="MM12" i="5"/>
  <c r="LU16" i="5" l="1"/>
  <c r="KF16" i="5"/>
  <c r="IQ16" i="5"/>
  <c r="HC16" i="5"/>
  <c r="FN16" i="5"/>
  <c r="DY16" i="5"/>
  <c r="CJ16" i="5"/>
  <c r="LK16" i="5"/>
  <c r="JV16" i="5"/>
  <c r="IG16" i="5"/>
  <c r="GR16" i="5"/>
  <c r="FD16" i="5"/>
  <c r="DO16" i="5"/>
  <c r="BY16" i="5"/>
  <c r="MO16" i="5"/>
  <c r="LA16" i="5"/>
  <c r="JL16" i="5"/>
  <c r="HW16" i="5"/>
  <c r="GH16" i="5"/>
  <c r="ES16" i="5"/>
  <c r="DE16" i="5"/>
  <c r="ME16" i="5"/>
  <c r="KP16" i="5"/>
  <c r="JB16" i="5"/>
  <c r="HM16" i="5"/>
  <c r="FX16" i="5"/>
  <c r="EI16" i="5"/>
  <c r="CT16" i="5"/>
  <c r="BN16" i="5"/>
  <c r="LK10" i="5"/>
  <c r="JV10" i="5"/>
  <c r="IG10" i="5"/>
  <c r="GR10" i="5"/>
  <c r="FD10" i="5"/>
  <c r="DO10" i="5"/>
  <c r="BY10" i="5"/>
  <c r="N11" i="4"/>
  <c r="MO10" i="5"/>
  <c r="LA10" i="5"/>
  <c r="JL10" i="5"/>
  <c r="HW10" i="5"/>
  <c r="GH10" i="5"/>
  <c r="ES10" i="5"/>
  <c r="DE10" i="5"/>
  <c r="BN10" i="5"/>
  <c r="ME10" i="5"/>
  <c r="KP10" i="5"/>
  <c r="JB10" i="5"/>
  <c r="HM10" i="5"/>
  <c r="FX10" i="5"/>
  <c r="EI10" i="5"/>
  <c r="CT10" i="5"/>
  <c r="BC10" i="5"/>
  <c r="BC16" i="5"/>
  <c r="LU10" i="5"/>
  <c r="KF10" i="5"/>
  <c r="IQ10" i="5"/>
  <c r="HC10" i="5"/>
  <c r="FN10" i="5"/>
  <c r="DY10" i="5"/>
  <c r="CJ10" i="5"/>
  <c r="LQ16" i="5"/>
  <c r="KB16" i="5"/>
  <c r="IM16" i="5"/>
  <c r="GY16" i="5"/>
  <c r="FJ16" i="5"/>
  <c r="DU16" i="5"/>
  <c r="CF16" i="5"/>
  <c r="LG16" i="5"/>
  <c r="JR16" i="5"/>
  <c r="IC16" i="5"/>
  <c r="GN16" i="5"/>
  <c r="EZ16" i="5"/>
  <c r="DK16" i="5"/>
  <c r="BU16" i="5"/>
  <c r="MK16" i="5"/>
  <c r="KW16" i="5"/>
  <c r="JH16" i="5"/>
  <c r="HS16" i="5"/>
  <c r="GD16" i="5"/>
  <c r="EO16" i="5"/>
  <c r="MA16" i="5"/>
  <c r="KL16" i="5"/>
  <c r="IX16" i="5"/>
  <c r="HI16" i="5"/>
  <c r="FT16" i="5"/>
  <c r="EE16" i="5"/>
  <c r="CP16" i="5"/>
  <c r="LG10" i="5"/>
  <c r="JR10" i="5"/>
  <c r="IC10" i="5"/>
  <c r="GN10" i="5"/>
  <c r="EZ10" i="5"/>
  <c r="DK10" i="5"/>
  <c r="BU10" i="5"/>
  <c r="AY16" i="5"/>
  <c r="MK10" i="5"/>
  <c r="KW10" i="5"/>
  <c r="JH10" i="5"/>
  <c r="HS10" i="5"/>
  <c r="GD10" i="5"/>
  <c r="EO10" i="5"/>
  <c r="DA10" i="5"/>
  <c r="BJ10" i="5"/>
  <c r="BJ16" i="5"/>
  <c r="MA10" i="5"/>
  <c r="KL10" i="5"/>
  <c r="IX10" i="5"/>
  <c r="HI10" i="5"/>
  <c r="FT10" i="5"/>
  <c r="EE10" i="5"/>
  <c r="CP10" i="5"/>
  <c r="AY10" i="5"/>
  <c r="F11" i="4"/>
  <c r="DA16" i="5"/>
  <c r="LQ10" i="5"/>
  <c r="KB10" i="5"/>
  <c r="IM10" i="5"/>
  <c r="GY10" i="5"/>
  <c r="FJ10" i="5"/>
  <c r="DU10" i="5"/>
  <c r="CF10" i="5"/>
  <c r="MM16" i="5"/>
  <c r="KY16" i="5"/>
  <c r="JJ16" i="5"/>
  <c r="HU16" i="5"/>
  <c r="GF16" i="5"/>
  <c r="EQ16" i="5"/>
  <c r="DC16" i="5"/>
  <c r="BL16" i="5"/>
  <c r="MC16" i="5"/>
  <c r="KN16" i="5"/>
  <c r="IZ16" i="5"/>
  <c r="HK16" i="5"/>
  <c r="FV16" i="5"/>
  <c r="EG16" i="5"/>
  <c r="CR16" i="5"/>
  <c r="BA16" i="5"/>
  <c r="LS16" i="5"/>
  <c r="KD16" i="5"/>
  <c r="IO16" i="5"/>
  <c r="HA16" i="5"/>
  <c r="FL16" i="5"/>
  <c r="DW16" i="5"/>
  <c r="LI16" i="5"/>
  <c r="JT16" i="5"/>
  <c r="IE16" i="5"/>
  <c r="GP16" i="5"/>
  <c r="FB16" i="5"/>
  <c r="DM16" i="5"/>
  <c r="MC10" i="5"/>
  <c r="KN10" i="5"/>
  <c r="IZ10" i="5"/>
  <c r="HK10" i="5"/>
  <c r="FV10" i="5"/>
  <c r="EG10" i="5"/>
  <c r="CR10" i="5"/>
  <c r="BA10" i="5"/>
  <c r="CH16" i="5"/>
  <c r="LS10" i="5"/>
  <c r="KD10" i="5"/>
  <c r="IO10" i="5"/>
  <c r="HA10" i="5"/>
  <c r="FL10" i="5"/>
  <c r="DW10" i="5"/>
  <c r="CH10" i="5"/>
  <c r="J11" i="4"/>
  <c r="LI10" i="5"/>
  <c r="JT10" i="5"/>
  <c r="IE10" i="5"/>
  <c r="GP10" i="5"/>
  <c r="FB10" i="5"/>
  <c r="DM10" i="5"/>
  <c r="BW10" i="5"/>
  <c r="BW16" i="5"/>
  <c r="MM10" i="5"/>
  <c r="KY10" i="5"/>
  <c r="JJ10" i="5"/>
  <c r="HU10" i="5"/>
  <c r="GF10" i="5"/>
  <c r="EQ10" i="5"/>
  <c r="DC10" i="5"/>
  <c r="BL10" i="5"/>
  <c r="FK18" i="5"/>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LR16" i="5"/>
  <c r="KC16" i="5"/>
  <c r="IN16" i="5"/>
  <c r="GZ16" i="5"/>
  <c r="FK16" i="5"/>
  <c r="DV16" i="5"/>
  <c r="CG16" i="5"/>
  <c r="CQ16" i="5"/>
  <c r="AZ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alcChain>
</file>

<file path=xl/sharedStrings.xml><?xml version="1.0" encoding="utf-8"?>
<sst xmlns="http://schemas.openxmlformats.org/spreadsheetml/2006/main" count="906" uniqueCount="271">
  <si>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</si>
  <si>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</si>
  <si>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</si>
  <si>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</si>
  <si>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</si>
  <si>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</si>
  <si>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</si>
  <si>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</si>
  <si>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○当年度未処分利益剰余金　4,283,488千円
　地域振興積立金　3,435,200千円
　減債積立金　170,800千円
　建設改良積立金　235,800千円
　経営安定資金積立金　41,000千円
　資本金　400,672千円
　繰越利益剰余金　16千円
※地域振興積立金は、企業局が電気事業の円滑な事業遂行に支障のない範囲で、公営企業の目的である公共の福祉の増進に寄与する次の事業に充当する目的で積み立てる
　(1)　 電気事業及びクリーンエネルギーをアピールするために企業局が行う事業
　(2) 　防災の推進、環境の保全、福祉の充実、産業の振興、文化の振興その他の県政の重要施策に関する事業
※減債積立金は、将来の企業債元金償還額と償還の原資となる減価償却費を考慮し、不足分を積み立てる
※建設改良積立金は、将来の建設改良費見込みを考慮し積み立てる
※経営安定資金積立金は、電気事業の経営の安定を図るため、災害等に伴う減収リスクへの備えを考慮し積み立てる
※減債積立金及び建設改良積立金を使用した場合、その相当額を資本金へ組み入れる
※引き続き、公営企業の目的である健全な経営と県民への利益還元を考慮し、利益処分について検討していく</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</si>
  <si>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</si>
  <si>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</si>
  <si>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</si>
  <si>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</si>
  <si>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</si>
  <si>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</si>
  <si>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</si>
  <si>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</si>
  <si>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</si>
  <si>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</si>
  <si>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</si>
  <si>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</si>
  <si>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</si>
  <si>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</si>
  <si>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</si>
  <si>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</si>
  <si>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</si>
  <si>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</si>
  <si>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</si>
  <si>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</si>
  <si>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</si>
  <si>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</si>
  <si>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</si>
  <si>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</si>
  <si>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</si>
  <si>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</si>
  <si>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</si>
  <si>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</si>
  <si>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</si>
  <si>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</si>
  <si>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</si>
  <si>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</si>
  <si>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</si>
  <si>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</si>
  <si>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</si>
  <si>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</si>
  <si>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</si>
  <si>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</si>
  <si>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</si>
  <si>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</si>
  <si>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</si>
  <si>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</si>
  <si>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</si>
  <si>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</si>
  <si>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</si>
  <si>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</si>
  <si>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</si>
  <si>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</si>
  <si>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</si>
  <si>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</si>
  <si>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</si>
  <si>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</si>
  <si>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</si>
  <si>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</si>
  <si>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</si>
  <si>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</si>
  <si>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</si>
  <si>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</si>
  <si>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</si>
  <si>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</si>
  <si>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</si>
  <si>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</si>
  <si>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</si>
  <si>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</si>
  <si>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</si>
  <si>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</si>
  <si>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</si>
  <si>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</si>
  <si>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</si>
  <si>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</si>
  <si>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</si>
  <si>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</si>
  <si>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</si>
  <si>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</si>
  <si>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</si>
  <si>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</si>
  <si>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</si>
  <si>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</si>
  <si>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</si>
  <si>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</si>
  <si>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</si>
  <si>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</si>
  <si>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</si>
  <si>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</si>
  <si>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</si>
  <si>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</si>
  <si>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</si>
  <si>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</si>
  <si>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</si>
  <si>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</si>
  <si>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</si>
  <si>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</si>
  <si>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</si>
  <si>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</si>
  <si>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</si>
  <si>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</si>
  <si>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</si>
  <si>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</si>
  <si>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</si>
  <si>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</si>
  <si>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</si>
  <si>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</si>
  <si>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</si>
  <si>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</si>
  <si>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</si>
  <si>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</si>
  <si>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</si>
  <si>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</si>
  <si>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</si>
  <si>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</si>
  <si>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</si>
  <si>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150002</t>
  </si>
  <si>
    <t>46</t>
  </si>
  <si>
    <t>04</t>
  </si>
  <si>
    <t>0</t>
  </si>
  <si>
    <t>000</t>
  </si>
  <si>
    <t>新潟県</t>
  </si>
  <si>
    <t>法適用</t>
  </si>
  <si>
    <t>電気事業</t>
  </si>
  <si>
    <t>自治体職員</t>
  </si>
  <si>
    <t>-</t>
  </si>
  <si>
    <t>令和３年３月31日　新潟東部太陽光発電所２号系列</t>
  </si>
  <si>
    <t>令和13年11月30日　広神発電所</t>
  </si>
  <si>
    <t>無</t>
  </si>
  <si>
    <t>丸紅新電力株式会社、東京瓦斯株式会社、東北電力株式会社、
東北電力ネットワーク株式会社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</si>
  <si>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</si>
  <si>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</si>
  <si>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</si>
  <si>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</si>
  <si>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</si>
  <si>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</si>
  <si>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</si>
  <si>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</si>
  <si>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</si>
  <si>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</si>
  <si>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</si>
  <si>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</si>
  <si>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</si>
  <si>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</si>
  <si>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</si>
  <si>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</si>
  <si>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</si>
  <si>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</si>
  <si>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</si>
  <si>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</si>
  <si>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</si>
  <si>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</si>
  <si>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</si>
  <si>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</si>
  <si>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</si>
  <si>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</si>
  <si>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</si>
  <si>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</si>
  <si>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</si>
  <si>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</si>
  <si>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</si>
  <si>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</si>
  <si>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</si>
  <si>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</si>
  <si>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</si>
  <si>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</si>
  <si>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</si>
  <si>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</si>
  <si>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</si>
  <si>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</si>
  <si>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</si>
  <si>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</si>
  <si>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</si>
  <si>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</si>
  <si>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</si>
  <si>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</si>
  <si>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</si>
  <si>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</si>
  <si>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</si>
  <si>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</si>
  <si>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</si>
  <si>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</si>
  <si>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</si>
  <si>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</si>
  <si>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</si>
  <si>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</si>
  <si>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</si>
  <si>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</si>
  <si>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</si>
  <si>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</si>
  <si>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</si>
  <si>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</si>
  <si>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</si>
  <si>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</si>
  <si>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</si>
  <si>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</si>
  <si>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</si>
  <si>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</si>
  <si>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</si>
  <si>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</si>
  <si>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</si>
  <si>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</si>
  <si>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</si>
  <si>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</si>
  <si>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</si>
  <si>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</si>
  <si>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</si>
  <si>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</si>
  <si>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</si>
  <si>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</si>
  <si>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</si>
  <si>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</si>
  <si>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</si>
  <si>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</si>
  <si>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</si>
  <si>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</si>
  <si>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</si>
  <si>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</si>
  <si>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</si>
  <si>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</si>
  <si>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</si>
  <si>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</si>
  <si>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</si>
  <si>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</si>
  <si>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</si>
  <si>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</si>
  <si>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</si>
  <si>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</si>
  <si>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</si>
  <si>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</si>
  <si>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</si>
  <si>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</si>
  <si>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</si>
  <si>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</si>
  <si>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</si>
  <si>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</si>
  <si>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</si>
  <si>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</si>
  <si>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</si>
  <si>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</si>
  <si>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</si>
  <si>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</si>
  <si>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</si>
  <si>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</si>
  <si>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</si>
  <si>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</si>
  <si>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</si>
  <si>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</si>
  <si>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</si>
  <si>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</si>
  <si>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</si>
  <si>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</si>
  <si>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</si>
  <si>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</si>
  <si>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</si>
  <si>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</si>
  <si>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</si>
  <si>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</si>
  <si>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</si>
  <si>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</si>
  <si>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</si>
  <si>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</si>
  <si>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</si>
  <si>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</si>
  <si>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収益面においては、主な水力発電所の売電について、平成27年度以降は売電先の決定方法を競争入札としたことにより収益が大幅に増加している。
　これにより、令和元年度決算においても「営業収支比率」及び「経常収支比率」は100％を大きく上回るとともに、「EBITDA」も平均値を大きく超えており、安定的な経営状態で推移している。
　「供給原価」については、概ね平均値と同水準であった。
　また、「流動比率」については100％を大きく超えており、負債の支払い能力も十分に備えている。
　なお、産業の振興等を目的として、平成30年度までに積み立てた地域振興積立金から、令和元年度に30億円を一般会計に繰り出した。</t>
    <rPh sb="31" eb="33">
      <t>イコウ</t>
    </rPh>
    <rPh sb="76" eb="78">
      <t>レイワ</t>
    </rPh>
    <rPh sb="78" eb="79">
      <t>ガン</t>
    </rPh>
    <rPh sb="79" eb="81">
      <t>ネンド</t>
    </rPh>
    <rPh sb="81" eb="83">
      <t>ケッサン</t>
    </rPh>
    <rPh sb="145" eb="148">
      <t>アンテイテキ</t>
    </rPh>
    <rPh sb="149" eb="151">
      <t>ケイエイ</t>
    </rPh>
    <rPh sb="151" eb="153">
      <t>ジョウタイ</t>
    </rPh>
    <rPh sb="154" eb="156">
      <t>スイイ</t>
    </rPh>
    <rPh sb="210" eb="211">
      <t>オオ</t>
    </rPh>
    <rPh sb="213" eb="214">
      <t>コ</t>
    </rPh>
    <rPh sb="279" eb="281">
      <t>レイワ</t>
    </rPh>
    <rPh sb="281" eb="282">
      <t>ガン</t>
    </rPh>
    <rPh sb="282" eb="284">
      <t>ネンド</t>
    </rPh>
    <phoneticPr fontId="5"/>
  </si>
  <si>
    <r>
      <t xml:space="preserve">【施設全体】
　発電所の維持管理については、長期改修計画及び電気工作物保安規程等に基づき適正な管理に努めており、｢設備利用率｣、｢修繕費比率｣及び｢有形固定資産減価償却率｣のいずれも、平均値に比べ良好に推移している。
</t>
    </r>
    <r>
      <rPr>
        <sz val="18"/>
        <rFont val="ＭＳ ゴシック"/>
        <family val="3"/>
        <charset val="128"/>
      </rPr>
      <t>　また、FIT制度を適用した発電所が運転開始したことから、令和元年度に「FIT収入割合」は上昇した。</t>
    </r>
    <r>
      <rPr>
        <sz val="18"/>
        <color rgb="FFFF0000"/>
        <rFont val="ＭＳ ゴシック"/>
        <family val="3"/>
        <charset val="128"/>
      </rPr>
      <t xml:space="preserve">
</t>
    </r>
    <r>
      <rPr>
        <sz val="18"/>
        <rFont val="ＭＳ ゴシック"/>
        <family val="3"/>
        <charset val="128"/>
      </rPr>
      <t>　なお、「企業債残高対料金収入比率」は、水力発電所建設・改修事業が一段落したことから減少に転じたものの、今後の新たな改修事業による増加に留意が必要である。
【水力発</t>
    </r>
    <r>
      <rPr>
        <sz val="18"/>
        <color theme="1"/>
        <rFont val="ＭＳ ゴシック"/>
        <family val="3"/>
        <charset val="128"/>
      </rPr>
      <t>電】
　適正な維持管理に努めており、「設備利用率」、「修繕費比率」及び「有形固定資産減価償却率」は、平均値に比べ良好に推移し</t>
    </r>
    <r>
      <rPr>
        <sz val="18"/>
        <rFont val="ＭＳ ゴシック"/>
        <family val="3"/>
        <charset val="128"/>
      </rPr>
      <t>ている。
　また、FIT制度を適用した発電所が運転開始したことから、令和元年度に「FIT収入割合」は上昇したが平均値を下回っており、FIT期間終了後においても収益が費用を下回るリスクは低くなっている。
　なお、「企業債残高対料金収入比率」は、発電所建設・改修事業が一段落したことから減少に転じたものの、今後の新たな改修事業による増加に留意が必要である。</t>
    </r>
    <r>
      <rPr>
        <sz val="18"/>
        <color theme="1"/>
        <rFont val="ＭＳ ゴシック"/>
        <family val="3"/>
        <charset val="128"/>
      </rPr>
      <t xml:space="preserve">
【太陽光発電】
　適正な維持管理に努めており、「設備利用率」、「修繕費比率」及び「有形固定資産減価償却率」は、概ね平均値と同水準で推移している。
　収益面においては、「FIT収入割合」が100％となっており、FIT期間終了後において収益が変動することも想定されるが、投資額はFIT期間中に十分回収される見通しであり、特に支障はないと見込んでいる。
　なお、「企業債残高対料金収入比率」は平均値よりも高くなっているが、全発電所が運用を開始した平成27年度以降は減少しており、今後も着実な償還を進めていく。</t>
    </r>
    <rPh sb="316" eb="318">
      <t>セイド</t>
    </rPh>
    <rPh sb="319" eb="321">
      <t>テキヨウ</t>
    </rPh>
    <rPh sb="323" eb="326">
      <t>ハツデンショ</t>
    </rPh>
    <rPh sb="327" eb="329">
      <t>ウンテン</t>
    </rPh>
    <rPh sb="329" eb="331">
      <t>カイシ</t>
    </rPh>
    <rPh sb="338" eb="340">
      <t>レイワ</t>
    </rPh>
    <rPh sb="340" eb="343">
      <t>ガンネンド</t>
    </rPh>
    <rPh sb="354" eb="356">
      <t>ジョウショウ</t>
    </rPh>
    <rPh sb="359" eb="362">
      <t>ヘイキンチ</t>
    </rPh>
    <rPh sb="363" eb="365">
      <t>シタマワ</t>
    </rPh>
    <rPh sb="425" eb="428">
      <t>ハツデンショ</t>
    </rPh>
    <rPh sb="428" eb="430">
      <t>ケンセツ</t>
    </rPh>
    <rPh sb="431" eb="433">
      <t>カイシュウ</t>
    </rPh>
    <rPh sb="433" eb="435">
      <t>ジギョウ</t>
    </rPh>
    <rPh sb="436" eb="439">
      <t>ヒトダンラク</t>
    </rPh>
    <rPh sb="445" eb="447">
      <t>ゲンショウ</t>
    </rPh>
    <rPh sb="448" eb="449">
      <t>テン</t>
    </rPh>
    <rPh sb="455" eb="457">
      <t>コンゴ</t>
    </rPh>
    <rPh sb="458" eb="459">
      <t>アラ</t>
    </rPh>
    <rPh sb="461" eb="463">
      <t>カイシュウ</t>
    </rPh>
    <rPh sb="463" eb="465">
      <t>ジギョウ</t>
    </rPh>
    <rPh sb="468" eb="470">
      <t>ゾウカ</t>
    </rPh>
    <rPh sb="471" eb="473">
      <t>リュウイ</t>
    </rPh>
    <rPh sb="474" eb="476">
      <t>ヒツヨウ</t>
    </rPh>
    <rPh sb="674" eb="677">
      <t>ヘイキンチ</t>
    </rPh>
    <rPh sb="680" eb="681">
      <t>タカ</t>
    </rPh>
    <rPh sb="710" eb="712">
      <t>ゲンショウ</t>
    </rPh>
    <rPh sb="717" eb="719">
      <t>コンゴ</t>
    </rPh>
    <rPh sb="720" eb="722">
      <t>チャクジツ</t>
    </rPh>
    <rPh sb="726" eb="727">
      <t>スス</t>
    </rPh>
    <phoneticPr fontId="5"/>
  </si>
  <si>
    <t>　平成27年度以降は売電先を入札で決定していることから、収益が大きく増加し、経営指標は大幅に改善している。
　また、水力発電所建設・改修事業が一段落したことから企業債残高は減少に転じたものの、今後の新たな改修事業による増加に留意が必要である。
　今後も安定した経営を継続するため、FIT制度の動向についても留意するとともに、電気事業の中長期的な基本計画である「経営戦略」を令和２年度中に策定する予定である。
　電力自由化が進められている中においても、クリーンエネルギーである水力及び太陽光発電の売電により利益を確保することで、健全な経営を継続し、公営企業の役割である公共の福祉に貢献していく。</t>
    <rPh sb="7" eb="9">
      <t>イコウ</t>
    </rPh>
    <rPh sb="80" eb="83">
      <t>キギョウサイ</t>
    </rPh>
    <rPh sb="83" eb="85">
      <t>ザンダカ</t>
    </rPh>
    <rPh sb="186" eb="188">
      <t>レイワ</t>
    </rPh>
    <rPh sb="191" eb="192">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</si>
</sst>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
      <sz val="18"/>
      <name val="ＭＳ ゴシック"/>
      <family val="3"/>
      <charset val="128"/>
    </font>
    <font>
      <sz val="18"/>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25" fillId="0" borderId="18" xfId="2" applyFont="1" applyBorder="1" applyAlignment="1" applyProtection="1">
      <alignment horizontal="center" vertical="center" wrapText="1"/>
      <protection locked="0"/>
    </xf>
    <xf numFmtId="0" fontId="25"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4" fillId="0" borderId="11" xfId="2" applyNumberFormat="1" applyFont="1" applyFill="1" applyBorder="1" applyAlignment="1" applyProtection="1">
      <alignment horizontal="center" vertical="center" wrapText="1"/>
      <protection locked="0"/>
    </xf>
    <xf numFmtId="0" fontId="4"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179.2</c:v>
                </c:pt>
                <c:pt idx="1">
                  <c:v>187.9</c:v>
                </c:pt>
                <c:pt idx="2">
                  <c:v>164.7</c:v>
                </c:pt>
                <c:pt idx="3">
                  <c:v>161</c:v>
                </c:pt>
                <c:pt idx="4">
                  <c:v>180.3</c:v>
                </c:pt>
              </c:numCache>
            </c:numRef>
          </c:val>
          <c:extLst>
            <c:ext xmlns:c16="http://schemas.microsoft.com/office/drawing/2014/chart" uri="{C3380CC4-5D6E-409C-BE32-E72D297353CC}">
              <c16:uniqueId val="{00000000-8131-4C66-B163-652EBDEA19E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8131-4C66-B163-652EBDEA19E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131-4C66-B163-652EBDEA19E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11</c:v>
                </c:pt>
                <c:pt idx="1">
                  <c:v>15.3</c:v>
                </c:pt>
                <c:pt idx="2">
                  <c:v>16.899999999999999</c:v>
                </c:pt>
                <c:pt idx="3">
                  <c:v>17.600000000000001</c:v>
                </c:pt>
                <c:pt idx="4">
                  <c:v>24</c:v>
                </c:pt>
              </c:numCache>
            </c:numRef>
          </c:val>
          <c:extLst>
            <c:ext xmlns:c16="http://schemas.microsoft.com/office/drawing/2014/chart" uri="{C3380CC4-5D6E-409C-BE32-E72D297353CC}">
              <c16:uniqueId val="{00000000-31D4-4E59-B409-42AEB1046885}"/>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31D4-4E59-B409-42AEB1046885}"/>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47.9</c:v>
                </c:pt>
                <c:pt idx="1">
                  <c:v>42.3</c:v>
                </c:pt>
                <c:pt idx="2">
                  <c:v>49.6</c:v>
                </c:pt>
                <c:pt idx="3">
                  <c:v>46</c:v>
                </c:pt>
                <c:pt idx="4">
                  <c:v>50.4</c:v>
                </c:pt>
              </c:numCache>
            </c:numRef>
          </c:val>
          <c:extLst>
            <c:ext xmlns:c16="http://schemas.microsoft.com/office/drawing/2014/chart" uri="{C3380CC4-5D6E-409C-BE32-E72D297353CC}">
              <c16:uniqueId val="{00000000-167D-4126-8FEC-F990A3EF017C}"/>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167D-4126-8FEC-F990A3EF017C}"/>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8.6</c:v>
                </c:pt>
                <c:pt idx="1">
                  <c:v>17.5</c:v>
                </c:pt>
                <c:pt idx="2">
                  <c:v>11.8</c:v>
                </c:pt>
                <c:pt idx="3">
                  <c:v>12.7</c:v>
                </c:pt>
                <c:pt idx="4">
                  <c:v>7.8</c:v>
                </c:pt>
              </c:numCache>
            </c:numRef>
          </c:val>
          <c:extLst>
            <c:ext xmlns:c16="http://schemas.microsoft.com/office/drawing/2014/chart" uri="{C3380CC4-5D6E-409C-BE32-E72D297353CC}">
              <c16:uniqueId val="{00000000-FD44-452E-B817-F98E6DC8C99B}"/>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FD44-452E-B817-F98E6DC8C99B}"/>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155.1</c:v>
                </c:pt>
                <c:pt idx="1">
                  <c:v>169.1</c:v>
                </c:pt>
                <c:pt idx="2">
                  <c:v>186.1</c:v>
                </c:pt>
                <c:pt idx="3">
                  <c:v>195.1</c:v>
                </c:pt>
                <c:pt idx="4">
                  <c:v>174.8</c:v>
                </c:pt>
              </c:numCache>
            </c:numRef>
          </c:val>
          <c:extLst>
            <c:ext xmlns:c16="http://schemas.microsoft.com/office/drawing/2014/chart" uri="{C3380CC4-5D6E-409C-BE32-E72D297353CC}">
              <c16:uniqueId val="{00000000-932D-445F-995F-800272672471}"/>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932D-445F-995F-800272672471}"/>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46.7</c:v>
                </c:pt>
                <c:pt idx="1">
                  <c:v>48.1</c:v>
                </c:pt>
                <c:pt idx="2">
                  <c:v>49.6</c:v>
                </c:pt>
                <c:pt idx="3">
                  <c:v>50.5</c:v>
                </c:pt>
                <c:pt idx="4">
                  <c:v>48.2</c:v>
                </c:pt>
              </c:numCache>
            </c:numRef>
          </c:val>
          <c:extLst>
            <c:ext xmlns:c16="http://schemas.microsoft.com/office/drawing/2014/chart" uri="{C3380CC4-5D6E-409C-BE32-E72D297353CC}">
              <c16:uniqueId val="{00000000-37AB-4923-8018-FB1F059F133E}"/>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37AB-4923-8018-FB1F059F133E}"/>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1.8</c:v>
                </c:pt>
                <c:pt idx="1">
                  <c:v>1.8</c:v>
                </c:pt>
                <c:pt idx="2">
                  <c:v>2.6</c:v>
                </c:pt>
                <c:pt idx="3">
                  <c:v>2.4</c:v>
                </c:pt>
                <c:pt idx="4">
                  <c:v>10.8</c:v>
                </c:pt>
              </c:numCache>
            </c:numRef>
          </c:val>
          <c:extLst>
            <c:ext xmlns:c16="http://schemas.microsoft.com/office/drawing/2014/chart" uri="{C3380CC4-5D6E-409C-BE32-E72D297353CC}">
              <c16:uniqueId val="{00000000-F709-43D0-B752-954AFAB43EFC}"/>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F709-43D0-B752-954AFAB43EFC}"/>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C0-4E2B-8729-5C032C80838C}"/>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C0-4E2B-8729-5C032C80838C}"/>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B9-4146-806A-380DCB2D89A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B9-4146-806A-380DCB2D89A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8-413E-985A-6E114D04E8BC}"/>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8-413E-985A-6E114D04E8BC}"/>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80-4B2A-98B9-F406D0E80DCF}"/>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80-4B2A-98B9-F406D0E80DCF}"/>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191.7</c:v>
                </c:pt>
                <c:pt idx="1">
                  <c:v>203.8</c:v>
                </c:pt>
                <c:pt idx="2">
                  <c:v>174.1</c:v>
                </c:pt>
                <c:pt idx="3">
                  <c:v>167.7</c:v>
                </c:pt>
                <c:pt idx="4">
                  <c:v>190</c:v>
                </c:pt>
              </c:numCache>
            </c:numRef>
          </c:val>
          <c:extLst>
            <c:ext xmlns:c16="http://schemas.microsoft.com/office/drawing/2014/chart" uri="{C3380CC4-5D6E-409C-BE32-E72D297353CC}">
              <c16:uniqueId val="{00000000-1FB7-47F9-89E2-F87FD335109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1FB7-47F9-89E2-F87FD335109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FB7-47F9-89E2-F87FD335109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F-4C0C-A683-A8C1FB8B0C4C}"/>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F-4C0C-A683-A8C1FB8B0C4C}"/>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51-454F-A2F4-15FA9C211D6F}"/>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51-454F-A2F4-15FA9C211D6F}"/>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27-4561-975A-132DDBE180E5}"/>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7-4561-975A-132DDBE180E5}"/>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0-4588-9612-DB8AD2C73D0D}"/>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0-4588-9612-DB8AD2C73D0D}"/>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0B-41D4-9B87-707D43D33551}"/>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0B-41D4-9B87-707D43D33551}"/>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C-4A56-A54B-B277DEC4C793}"/>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C-4A56-A54B-B277DEC4C793}"/>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13.2</c:v>
                </c:pt>
                <c:pt idx="1">
                  <c:v>17</c:v>
                </c:pt>
                <c:pt idx="2">
                  <c:v>16.7</c:v>
                </c:pt>
                <c:pt idx="3">
                  <c:v>16.7</c:v>
                </c:pt>
                <c:pt idx="4">
                  <c:v>18</c:v>
                </c:pt>
              </c:numCache>
            </c:numRef>
          </c:val>
          <c:extLst>
            <c:ext xmlns:c16="http://schemas.microsoft.com/office/drawing/2014/chart" uri="{C3380CC4-5D6E-409C-BE32-E72D297353CC}">
              <c16:uniqueId val="{00000000-5C0F-41EC-998A-9FB8CC2E4FFD}"/>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5C0F-41EC-998A-9FB8CC2E4FFD}"/>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0.6</c:v>
                </c:pt>
                <c:pt idx="1">
                  <c:v>3.7</c:v>
                </c:pt>
                <c:pt idx="2">
                  <c:v>1.2</c:v>
                </c:pt>
                <c:pt idx="3">
                  <c:v>1.1000000000000001</c:v>
                </c:pt>
                <c:pt idx="4">
                  <c:v>0.8</c:v>
                </c:pt>
              </c:numCache>
            </c:numRef>
          </c:val>
          <c:extLst>
            <c:ext xmlns:c16="http://schemas.microsoft.com/office/drawing/2014/chart" uri="{C3380CC4-5D6E-409C-BE32-E72D297353CC}">
              <c16:uniqueId val="{00000000-B6BC-440F-9AF3-8123F6DAE008}"/>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B6BC-440F-9AF3-8123F6DAE008}"/>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824.4</c:v>
                </c:pt>
                <c:pt idx="1">
                  <c:v>633.1</c:v>
                </c:pt>
                <c:pt idx="2">
                  <c:v>629.4</c:v>
                </c:pt>
                <c:pt idx="3">
                  <c:v>587</c:v>
                </c:pt>
                <c:pt idx="4">
                  <c:v>500.2</c:v>
                </c:pt>
              </c:numCache>
            </c:numRef>
          </c:val>
          <c:extLst>
            <c:ext xmlns:c16="http://schemas.microsoft.com/office/drawing/2014/chart" uri="{C3380CC4-5D6E-409C-BE32-E72D297353CC}">
              <c16:uniqueId val="{00000000-9059-4F73-93C3-0BAB6A86CCFC}"/>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9059-4F73-93C3-0BAB6A86CCFC}"/>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6.3</c:v>
                </c:pt>
                <c:pt idx="1">
                  <c:v>11.8</c:v>
                </c:pt>
                <c:pt idx="2">
                  <c:v>13.7</c:v>
                </c:pt>
                <c:pt idx="3">
                  <c:v>22.6</c:v>
                </c:pt>
                <c:pt idx="4">
                  <c:v>27.9</c:v>
                </c:pt>
              </c:numCache>
            </c:numRef>
          </c:val>
          <c:extLst>
            <c:ext xmlns:c16="http://schemas.microsoft.com/office/drawing/2014/chart" uri="{C3380CC4-5D6E-409C-BE32-E72D297353CC}">
              <c16:uniqueId val="{00000000-B680-4ACB-871A-29A5DD51490A}"/>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B680-4ACB-871A-29A5DD51490A}"/>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412.1</c:v>
                </c:pt>
                <c:pt idx="1">
                  <c:v>508.4</c:v>
                </c:pt>
                <c:pt idx="2">
                  <c:v>540.9</c:v>
                </c:pt>
                <c:pt idx="3">
                  <c:v>531</c:v>
                </c:pt>
                <c:pt idx="4">
                  <c:v>503.3</c:v>
                </c:pt>
              </c:numCache>
            </c:numRef>
          </c:val>
          <c:extLst>
            <c:ext xmlns:c16="http://schemas.microsoft.com/office/drawing/2014/chart" uri="{C3380CC4-5D6E-409C-BE32-E72D297353CC}">
              <c16:uniqueId val="{00000000-D486-417E-A1CD-7CC4F62CF06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D486-417E-A1CD-7CC4F62CF06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486-417E-A1CD-7CC4F62CF06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072-426D-BD29-75DCC3BD6E74}"/>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C072-426D-BD29-75DCC3BD6E74}"/>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9470.2999999999993</c:v>
                </c:pt>
                <c:pt idx="1">
                  <c:v>8851.9</c:v>
                </c:pt>
                <c:pt idx="2">
                  <c:v>8089.7</c:v>
                </c:pt>
                <c:pt idx="3">
                  <c:v>8395.1</c:v>
                </c:pt>
                <c:pt idx="4">
                  <c:v>7578.8</c:v>
                </c:pt>
              </c:numCache>
            </c:numRef>
          </c:val>
          <c:extLst>
            <c:ext xmlns:c16="http://schemas.microsoft.com/office/drawing/2014/chart" uri="{C3380CC4-5D6E-409C-BE32-E72D297353CC}">
              <c16:uniqueId val="{00000000-AD30-4A6F-BE92-0B1C631A67C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AD30-4A6F-BE92-0B1C631A67C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6374240</c:v>
                </c:pt>
                <c:pt idx="1">
                  <c:v>6551426</c:v>
                </c:pt>
                <c:pt idx="2">
                  <c:v>5165923</c:v>
                </c:pt>
                <c:pt idx="3">
                  <c:v>5783613</c:v>
                </c:pt>
                <c:pt idx="4">
                  <c:v>5855681</c:v>
                </c:pt>
              </c:numCache>
            </c:numRef>
          </c:val>
          <c:extLst>
            <c:ext xmlns:c16="http://schemas.microsoft.com/office/drawing/2014/chart" uri="{C3380CC4-5D6E-409C-BE32-E72D297353CC}">
              <c16:uniqueId val="{00000000-90C8-46E9-A49C-E54A06B6F3C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90C8-46E9-A49C-E54A06B6F3C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43.2</c:v>
                </c:pt>
                <c:pt idx="1">
                  <c:v>38.9</c:v>
                </c:pt>
                <c:pt idx="2">
                  <c:v>45.1</c:v>
                </c:pt>
                <c:pt idx="3">
                  <c:v>42</c:v>
                </c:pt>
                <c:pt idx="4">
                  <c:v>46.1</c:v>
                </c:pt>
              </c:numCache>
            </c:numRef>
          </c:val>
          <c:extLst>
            <c:ext xmlns:c16="http://schemas.microsoft.com/office/drawing/2014/chart" uri="{C3380CC4-5D6E-409C-BE32-E72D297353CC}">
              <c16:uniqueId val="{00000000-40DA-4A9D-9ED2-7C867241C1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40DA-4A9D-9ED2-7C867241C1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7.6</c:v>
                </c:pt>
                <c:pt idx="1">
                  <c:v>14.7</c:v>
                </c:pt>
                <c:pt idx="2">
                  <c:v>9.6999999999999993</c:v>
                </c:pt>
                <c:pt idx="3">
                  <c:v>10.199999999999999</c:v>
                </c:pt>
                <c:pt idx="4">
                  <c:v>6.4</c:v>
                </c:pt>
              </c:numCache>
            </c:numRef>
          </c:val>
          <c:extLst>
            <c:ext xmlns:c16="http://schemas.microsoft.com/office/drawing/2014/chart" uri="{C3380CC4-5D6E-409C-BE32-E72D297353CC}">
              <c16:uniqueId val="{00000000-6132-411B-BCE5-F52C30871194}"/>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6132-411B-BCE5-F52C30871194}"/>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217.8</c:v>
                </c:pt>
                <c:pt idx="1">
                  <c:v>232.8</c:v>
                </c:pt>
                <c:pt idx="2">
                  <c:v>251</c:v>
                </c:pt>
                <c:pt idx="3">
                  <c:v>256.10000000000002</c:v>
                </c:pt>
                <c:pt idx="4">
                  <c:v>223.1</c:v>
                </c:pt>
              </c:numCache>
            </c:numRef>
          </c:val>
          <c:extLst>
            <c:ext xmlns:c16="http://schemas.microsoft.com/office/drawing/2014/chart" uri="{C3380CC4-5D6E-409C-BE32-E72D297353CC}">
              <c16:uniqueId val="{00000000-46FF-481D-8798-74C9F3473DCD}"/>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46FF-481D-8798-74C9F3473DCD}"/>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42.2</c:v>
                </c:pt>
                <c:pt idx="1">
                  <c:v>44.1</c:v>
                </c:pt>
                <c:pt idx="2">
                  <c:v>45.6</c:v>
                </c:pt>
                <c:pt idx="3">
                  <c:v>47.4</c:v>
                </c:pt>
                <c:pt idx="4">
                  <c:v>46.1</c:v>
                </c:pt>
              </c:numCache>
            </c:numRef>
          </c:val>
          <c:extLst>
            <c:ext xmlns:c16="http://schemas.microsoft.com/office/drawing/2014/chart" uri="{C3380CC4-5D6E-409C-BE32-E72D297353CC}">
              <c16:uniqueId val="{00000000-0476-4940-B512-0B80D7F8DA14}"/>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0476-4940-B512-0B80D7F8DA14}"/>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（最大出力合計157,489kW）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（最大出力合計20,989kW）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9"/>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50"/>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1"/>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2"/>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53"/>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54"/>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54"/>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54"/>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54"/>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54"/>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54"/>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54"/>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54"/>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54"/>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54"/>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P1" zoomScale="70" zoomScaleNormal="70" workbookViewId="0">
      <selection activeCell="AK118" sqref="AK11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新潟県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1" t="s">
        <v>2</v>
      </c>
      <c r="C2" s="119"/>
      <c r="D2" s="119"/>
      <c r="E2" s="119"/>
      <c r="F2" s="119" t="s">
        <v>3</v>
      </c>
      <c r="G2" s="119"/>
      <c r="H2" s="119"/>
      <c r="I2" s="119"/>
      <c r="J2" s="119" t="s">
        <v>4</v>
      </c>
      <c r="K2" s="119"/>
      <c r="L2" s="119"/>
      <c r="M2" s="119"/>
      <c r="N2" s="119" t="s">
        <v>5</v>
      </c>
      <c r="O2" s="119"/>
      <c r="P2" s="119"/>
      <c r="Q2" s="120"/>
      <c r="R2" s="1"/>
      <c r="S2" s="181" t="s">
        <v>6</v>
      </c>
      <c r="T2" s="182"/>
      <c r="U2" s="182"/>
      <c r="V2" s="182"/>
      <c r="W2" s="182"/>
      <c r="X2" s="182"/>
      <c r="Y2" s="182"/>
      <c r="Z2" s="182"/>
      <c r="AA2" s="182"/>
      <c r="AB2" s="182"/>
      <c r="AC2" s="182"/>
      <c r="AD2" s="182"/>
      <c r="AE2" s="182"/>
      <c r="AF2" s="182"/>
      <c r="AG2" s="182"/>
      <c r="AH2" s="183"/>
      <c r="AI2" s="1"/>
      <c r="AJ2" s="1"/>
      <c r="AK2" s="178" t="s">
        <v>7</v>
      </c>
      <c r="AL2" s="179"/>
      <c r="AM2" s="179"/>
      <c r="AN2" s="179"/>
      <c r="AO2" s="179"/>
      <c r="AP2" s="179"/>
      <c r="AQ2" s="180"/>
    </row>
    <row r="3" spans="1:43" ht="23.1" customHeight="1" x14ac:dyDescent="0.15">
      <c r="A3" s="1"/>
      <c r="B3" s="162" t="str">
        <f>データ!I6</f>
        <v>法適用</v>
      </c>
      <c r="C3" s="163"/>
      <c r="D3" s="163"/>
      <c r="E3" s="163"/>
      <c r="F3" s="163" t="str">
        <f>データ!J6</f>
        <v>電気事業</v>
      </c>
      <c r="G3" s="163"/>
      <c r="H3" s="163"/>
      <c r="I3" s="163"/>
      <c r="J3" s="163" t="str">
        <f>データ!K6</f>
        <v>自治体職員</v>
      </c>
      <c r="K3" s="163"/>
      <c r="L3" s="163"/>
      <c r="M3" s="163"/>
      <c r="N3" s="164">
        <f>データ!L6</f>
        <v>66.599999999999994</v>
      </c>
      <c r="O3" s="164"/>
      <c r="P3" s="164"/>
      <c r="Q3" s="165"/>
      <c r="R3" s="1"/>
      <c r="S3" s="166" t="s">
        <v>8</v>
      </c>
      <c r="T3" s="167"/>
      <c r="U3" s="167"/>
      <c r="V3" s="167"/>
      <c r="W3" s="167"/>
      <c r="X3" s="167"/>
      <c r="Y3" s="167"/>
      <c r="Z3" s="167"/>
      <c r="AA3" s="167"/>
      <c r="AB3" s="167"/>
      <c r="AC3" s="167"/>
      <c r="AD3" s="167"/>
      <c r="AE3" s="167"/>
      <c r="AF3" s="167"/>
      <c r="AG3" s="167"/>
      <c r="AH3" s="168"/>
      <c r="AI3" s="1"/>
      <c r="AJ3" s="1"/>
      <c r="AK3" s="195" t="s">
        <v>268</v>
      </c>
      <c r="AL3" s="196"/>
      <c r="AM3" s="196"/>
      <c r="AN3" s="196"/>
      <c r="AO3" s="196"/>
      <c r="AP3" s="196"/>
      <c r="AQ3" s="197"/>
    </row>
    <row r="4" spans="1:43" ht="23.1" customHeight="1" x14ac:dyDescent="0.15">
      <c r="A4" s="1"/>
      <c r="B4" s="142" t="s">
        <v>9</v>
      </c>
      <c r="C4" s="143"/>
      <c r="D4" s="143"/>
      <c r="E4" s="143"/>
      <c r="F4" s="143" t="s">
        <v>10</v>
      </c>
      <c r="G4" s="143"/>
      <c r="H4" s="143"/>
      <c r="I4" s="143"/>
      <c r="J4" s="143" t="s">
        <v>11</v>
      </c>
      <c r="K4" s="143"/>
      <c r="L4" s="143"/>
      <c r="M4" s="143"/>
      <c r="N4" s="143" t="s">
        <v>12</v>
      </c>
      <c r="O4" s="143"/>
      <c r="P4" s="143"/>
      <c r="Q4" s="144"/>
      <c r="R4" s="1"/>
      <c r="S4" s="169"/>
      <c r="T4" s="170"/>
      <c r="U4" s="170"/>
      <c r="V4" s="170"/>
      <c r="W4" s="170"/>
      <c r="X4" s="170"/>
      <c r="Y4" s="170"/>
      <c r="Z4" s="170"/>
      <c r="AA4" s="170"/>
      <c r="AB4" s="170"/>
      <c r="AC4" s="170"/>
      <c r="AD4" s="170"/>
      <c r="AE4" s="170"/>
      <c r="AF4" s="170"/>
      <c r="AG4" s="170"/>
      <c r="AH4" s="171"/>
      <c r="AI4" s="1"/>
      <c r="AJ4" s="1"/>
      <c r="AK4" s="195"/>
      <c r="AL4" s="196"/>
      <c r="AM4" s="196"/>
      <c r="AN4" s="196"/>
      <c r="AO4" s="196"/>
      <c r="AP4" s="196"/>
      <c r="AQ4" s="197"/>
    </row>
    <row r="5" spans="1:43" ht="23.1" customHeight="1" x14ac:dyDescent="0.15">
      <c r="A5" s="1"/>
      <c r="B5" s="175">
        <f>データ!M6</f>
        <v>13</v>
      </c>
      <c r="C5" s="176"/>
      <c r="D5" s="176"/>
      <c r="E5" s="176"/>
      <c r="F5" s="156" t="str">
        <f>データ!N6</f>
        <v>-</v>
      </c>
      <c r="G5" s="156"/>
      <c r="H5" s="156"/>
      <c r="I5" s="156"/>
      <c r="J5" s="156" t="str">
        <f>データ!O6</f>
        <v>-</v>
      </c>
      <c r="K5" s="156"/>
      <c r="L5" s="156"/>
      <c r="M5" s="156"/>
      <c r="N5" s="156">
        <f>データ!P6</f>
        <v>4</v>
      </c>
      <c r="O5" s="156"/>
      <c r="P5" s="156"/>
      <c r="Q5" s="177"/>
      <c r="R5" s="1"/>
      <c r="S5" s="169"/>
      <c r="T5" s="170"/>
      <c r="U5" s="170"/>
      <c r="V5" s="170"/>
      <c r="W5" s="170"/>
      <c r="X5" s="170"/>
      <c r="Y5" s="170"/>
      <c r="Z5" s="170"/>
      <c r="AA5" s="170"/>
      <c r="AB5" s="170"/>
      <c r="AC5" s="170"/>
      <c r="AD5" s="170"/>
      <c r="AE5" s="170"/>
      <c r="AF5" s="170"/>
      <c r="AG5" s="170"/>
      <c r="AH5" s="171"/>
      <c r="AI5" s="1"/>
      <c r="AJ5" s="1"/>
      <c r="AK5" s="195"/>
      <c r="AL5" s="196"/>
      <c r="AM5" s="196"/>
      <c r="AN5" s="196"/>
      <c r="AO5" s="196"/>
      <c r="AP5" s="196"/>
      <c r="AQ5" s="197"/>
    </row>
    <row r="6" spans="1:43" ht="23.1" customHeight="1" x14ac:dyDescent="0.15">
      <c r="A6" s="1"/>
      <c r="B6" s="142" t="s">
        <v>13</v>
      </c>
      <c r="C6" s="143"/>
      <c r="D6" s="143"/>
      <c r="E6" s="143"/>
      <c r="F6" s="143" t="s">
        <v>14</v>
      </c>
      <c r="G6" s="143"/>
      <c r="H6" s="143"/>
      <c r="I6" s="143"/>
      <c r="J6" s="143" t="s">
        <v>15</v>
      </c>
      <c r="K6" s="143"/>
      <c r="L6" s="143"/>
      <c r="M6" s="143"/>
      <c r="N6" s="143" t="s">
        <v>16</v>
      </c>
      <c r="O6" s="143"/>
      <c r="P6" s="143"/>
      <c r="Q6" s="144"/>
      <c r="R6" s="1"/>
      <c r="S6" s="169"/>
      <c r="T6" s="170"/>
      <c r="U6" s="170"/>
      <c r="V6" s="170"/>
      <c r="W6" s="170"/>
      <c r="X6" s="170"/>
      <c r="Y6" s="170"/>
      <c r="Z6" s="170"/>
      <c r="AA6" s="170"/>
      <c r="AB6" s="170"/>
      <c r="AC6" s="170"/>
      <c r="AD6" s="170"/>
      <c r="AE6" s="170"/>
      <c r="AF6" s="170"/>
      <c r="AG6" s="170"/>
      <c r="AH6" s="171"/>
      <c r="AI6" s="1"/>
      <c r="AJ6" s="1"/>
      <c r="AK6" s="195"/>
      <c r="AL6" s="196"/>
      <c r="AM6" s="196"/>
      <c r="AN6" s="196"/>
      <c r="AO6" s="196"/>
      <c r="AP6" s="196"/>
      <c r="AQ6" s="197"/>
    </row>
    <row r="7" spans="1:43" ht="22.5" customHeight="1" x14ac:dyDescent="0.15">
      <c r="A7" s="1"/>
      <c r="B7" s="155" t="str">
        <f>データ!Q6</f>
        <v>-</v>
      </c>
      <c r="C7" s="156"/>
      <c r="D7" s="156"/>
      <c r="E7" s="156"/>
      <c r="F7" s="157" t="s">
        <v>130</v>
      </c>
      <c r="G7" s="158"/>
      <c r="H7" s="158"/>
      <c r="I7" s="158"/>
      <c r="J7" s="159" t="s">
        <v>131</v>
      </c>
      <c r="K7" s="159"/>
      <c r="L7" s="159"/>
      <c r="M7" s="159"/>
      <c r="N7" s="160" t="str">
        <f>データ!T6</f>
        <v>無</v>
      </c>
      <c r="O7" s="160"/>
      <c r="P7" s="160"/>
      <c r="Q7" s="161"/>
      <c r="R7" s="1"/>
      <c r="S7" s="169"/>
      <c r="T7" s="170"/>
      <c r="U7" s="170"/>
      <c r="V7" s="170"/>
      <c r="W7" s="170"/>
      <c r="X7" s="170"/>
      <c r="Y7" s="170"/>
      <c r="Z7" s="170"/>
      <c r="AA7" s="170"/>
      <c r="AB7" s="170"/>
      <c r="AC7" s="170"/>
      <c r="AD7" s="170"/>
      <c r="AE7" s="170"/>
      <c r="AF7" s="170"/>
      <c r="AG7" s="170"/>
      <c r="AH7" s="171"/>
      <c r="AI7" s="1"/>
      <c r="AJ7" s="1"/>
      <c r="AK7" s="195"/>
      <c r="AL7" s="196"/>
      <c r="AM7" s="196"/>
      <c r="AN7" s="196"/>
      <c r="AO7" s="196"/>
      <c r="AP7" s="196"/>
      <c r="AQ7" s="197"/>
    </row>
    <row r="8" spans="1:43" ht="23.1" customHeight="1" x14ac:dyDescent="0.15">
      <c r="A8" s="1"/>
      <c r="B8" s="142" t="s">
        <v>17</v>
      </c>
      <c r="C8" s="143"/>
      <c r="D8" s="143"/>
      <c r="E8" s="143"/>
      <c r="F8" s="143" t="s">
        <v>18</v>
      </c>
      <c r="G8" s="143"/>
      <c r="H8" s="143"/>
      <c r="I8" s="143"/>
      <c r="J8" s="143"/>
      <c r="K8" s="143"/>
      <c r="L8" s="143"/>
      <c r="M8" s="143"/>
      <c r="N8" s="143"/>
      <c r="O8" s="143"/>
      <c r="P8" s="143"/>
      <c r="Q8" s="144"/>
      <c r="R8" s="1"/>
      <c r="S8" s="169"/>
      <c r="T8" s="170"/>
      <c r="U8" s="170"/>
      <c r="V8" s="170"/>
      <c r="W8" s="170"/>
      <c r="X8" s="170"/>
      <c r="Y8" s="170"/>
      <c r="Z8" s="170"/>
      <c r="AA8" s="170"/>
      <c r="AB8" s="170"/>
      <c r="AC8" s="170"/>
      <c r="AD8" s="170"/>
      <c r="AE8" s="170"/>
      <c r="AF8" s="170"/>
      <c r="AG8" s="170"/>
      <c r="AH8" s="171"/>
      <c r="AI8" s="1"/>
      <c r="AJ8" s="1"/>
      <c r="AK8" s="195"/>
      <c r="AL8" s="196"/>
      <c r="AM8" s="196"/>
      <c r="AN8" s="196"/>
      <c r="AO8" s="196"/>
      <c r="AP8" s="196"/>
      <c r="AQ8" s="197"/>
    </row>
    <row r="9" spans="1:43" ht="23.1" customHeight="1" thickBot="1" x14ac:dyDescent="0.2">
      <c r="A9" s="1"/>
      <c r="B9" s="145" t="s">
        <v>133</v>
      </c>
      <c r="C9" s="146"/>
      <c r="D9" s="146"/>
      <c r="E9" s="146"/>
      <c r="F9" s="147" t="str">
        <f>データ!V6</f>
        <v>-</v>
      </c>
      <c r="G9" s="147"/>
      <c r="H9" s="147"/>
      <c r="I9" s="147"/>
      <c r="J9" s="148"/>
      <c r="K9" s="148"/>
      <c r="L9" s="148"/>
      <c r="M9" s="148"/>
      <c r="N9" s="149"/>
      <c r="O9" s="149"/>
      <c r="P9" s="149"/>
      <c r="Q9" s="150"/>
      <c r="R9" s="1"/>
      <c r="S9" s="169"/>
      <c r="T9" s="170"/>
      <c r="U9" s="170"/>
      <c r="V9" s="170"/>
      <c r="W9" s="170"/>
      <c r="X9" s="170"/>
      <c r="Y9" s="170"/>
      <c r="Z9" s="170"/>
      <c r="AA9" s="170"/>
      <c r="AB9" s="170"/>
      <c r="AC9" s="170"/>
      <c r="AD9" s="170"/>
      <c r="AE9" s="170"/>
      <c r="AF9" s="170"/>
      <c r="AG9" s="170"/>
      <c r="AH9" s="171"/>
      <c r="AI9" s="1"/>
      <c r="AJ9" s="1"/>
      <c r="AK9" s="195"/>
      <c r="AL9" s="196"/>
      <c r="AM9" s="196"/>
      <c r="AN9" s="196"/>
      <c r="AO9" s="196"/>
      <c r="AP9" s="196"/>
      <c r="AQ9" s="197"/>
    </row>
    <row r="10" spans="1:43" ht="27" customHeight="1" thickBot="1" x14ac:dyDescent="0.2">
      <c r="A10" s="1"/>
      <c r="B10" s="6" t="s">
        <v>19</v>
      </c>
      <c r="C10" s="7"/>
      <c r="D10" s="7"/>
      <c r="E10" s="7"/>
      <c r="F10" s="7"/>
      <c r="G10" s="7"/>
      <c r="H10" s="7"/>
      <c r="I10" s="7"/>
      <c r="J10" s="7"/>
      <c r="K10" s="7"/>
      <c r="L10" s="7"/>
      <c r="M10" s="7"/>
      <c r="N10" s="7"/>
      <c r="O10" s="7"/>
      <c r="P10" s="7"/>
      <c r="Q10" s="7"/>
      <c r="R10" s="1"/>
      <c r="S10" s="169"/>
      <c r="T10" s="170"/>
      <c r="U10" s="170"/>
      <c r="V10" s="170"/>
      <c r="W10" s="170"/>
      <c r="X10" s="170"/>
      <c r="Y10" s="170"/>
      <c r="Z10" s="170"/>
      <c r="AA10" s="170"/>
      <c r="AB10" s="170"/>
      <c r="AC10" s="170"/>
      <c r="AD10" s="170"/>
      <c r="AE10" s="170"/>
      <c r="AF10" s="170"/>
      <c r="AG10" s="170"/>
      <c r="AH10" s="171"/>
      <c r="AI10" s="1"/>
      <c r="AJ10" s="1"/>
      <c r="AK10" s="195"/>
      <c r="AL10" s="196"/>
      <c r="AM10" s="196"/>
      <c r="AN10" s="196"/>
      <c r="AO10" s="196"/>
      <c r="AP10" s="196"/>
      <c r="AQ10" s="197"/>
    </row>
    <row r="11" spans="1:43" ht="23.1" customHeight="1" x14ac:dyDescent="0.15">
      <c r="A11" s="1"/>
      <c r="B11" s="151" t="s">
        <v>20</v>
      </c>
      <c r="C11" s="119"/>
      <c r="D11" s="119"/>
      <c r="E11" s="119"/>
      <c r="F11" s="152" t="str">
        <f>データ!B10</f>
        <v>H27</v>
      </c>
      <c r="G11" s="153"/>
      <c r="H11" s="152" t="str">
        <f>データ!C10</f>
        <v>H28</v>
      </c>
      <c r="I11" s="153"/>
      <c r="J11" s="152" t="str">
        <f>データ!D10</f>
        <v>H29</v>
      </c>
      <c r="K11" s="153"/>
      <c r="L11" s="152" t="str">
        <f>データ!E10</f>
        <v>H30</v>
      </c>
      <c r="M11" s="153"/>
      <c r="N11" s="152" t="str">
        <f>データ!F10</f>
        <v>R01</v>
      </c>
      <c r="O11" s="154"/>
      <c r="P11" s="8"/>
      <c r="Q11" s="8"/>
      <c r="R11" s="1"/>
      <c r="S11" s="169"/>
      <c r="T11" s="170"/>
      <c r="U11" s="170"/>
      <c r="V11" s="170"/>
      <c r="W11" s="170"/>
      <c r="X11" s="170"/>
      <c r="Y11" s="170"/>
      <c r="Z11" s="170"/>
      <c r="AA11" s="170"/>
      <c r="AB11" s="170"/>
      <c r="AC11" s="170"/>
      <c r="AD11" s="170"/>
      <c r="AE11" s="170"/>
      <c r="AF11" s="170"/>
      <c r="AG11" s="170"/>
      <c r="AH11" s="171"/>
      <c r="AI11" s="1"/>
      <c r="AJ11" s="1"/>
      <c r="AK11" s="195"/>
      <c r="AL11" s="196"/>
      <c r="AM11" s="196"/>
      <c r="AN11" s="196"/>
      <c r="AO11" s="196"/>
      <c r="AP11" s="196"/>
      <c r="AQ11" s="197"/>
    </row>
    <row r="12" spans="1:43" ht="23.1" customHeight="1" x14ac:dyDescent="0.15">
      <c r="A12" s="1"/>
      <c r="B12" s="142" t="s">
        <v>21</v>
      </c>
      <c r="C12" s="143"/>
      <c r="D12" s="143"/>
      <c r="E12" s="143"/>
      <c r="F12" s="138">
        <f>データ!W6</f>
        <v>563689</v>
      </c>
      <c r="G12" s="139"/>
      <c r="H12" s="138">
        <f>データ!X6</f>
        <v>496166</v>
      </c>
      <c r="I12" s="139"/>
      <c r="J12" s="138">
        <f>データ!Y6</f>
        <v>581444</v>
      </c>
      <c r="K12" s="139"/>
      <c r="L12" s="138">
        <f>データ!Z6</f>
        <v>539215</v>
      </c>
      <c r="M12" s="139"/>
      <c r="N12" s="140">
        <f>データ!AA6</f>
        <v>604247</v>
      </c>
      <c r="O12" s="141"/>
      <c r="P12" s="8"/>
      <c r="Q12" s="8"/>
      <c r="R12" s="1"/>
      <c r="S12" s="169"/>
      <c r="T12" s="170"/>
      <c r="U12" s="170"/>
      <c r="V12" s="170"/>
      <c r="W12" s="170"/>
      <c r="X12" s="170"/>
      <c r="Y12" s="170"/>
      <c r="Z12" s="170"/>
      <c r="AA12" s="170"/>
      <c r="AB12" s="170"/>
      <c r="AC12" s="170"/>
      <c r="AD12" s="170"/>
      <c r="AE12" s="170"/>
      <c r="AF12" s="170"/>
      <c r="AG12" s="170"/>
      <c r="AH12" s="171"/>
      <c r="AI12" s="1"/>
      <c r="AJ12" s="1"/>
      <c r="AK12" s="195"/>
      <c r="AL12" s="196"/>
      <c r="AM12" s="196"/>
      <c r="AN12" s="196"/>
      <c r="AO12" s="196"/>
      <c r="AP12" s="196"/>
      <c r="AQ12" s="197"/>
    </row>
    <row r="13" spans="1:43" ht="23.1" customHeight="1" x14ac:dyDescent="0.15">
      <c r="A13" s="1"/>
      <c r="B13" s="135" t="s">
        <v>22</v>
      </c>
      <c r="C13" s="136"/>
      <c r="D13" s="136"/>
      <c r="E13" s="137"/>
      <c r="F13" s="138" t="str">
        <f>データ!AB6</f>
        <v>-</v>
      </c>
      <c r="G13" s="139"/>
      <c r="H13" s="138" t="str">
        <f>データ!AC6</f>
        <v>-</v>
      </c>
      <c r="I13" s="139"/>
      <c r="J13" s="138" t="str">
        <f>データ!AD6</f>
        <v>-</v>
      </c>
      <c r="K13" s="139"/>
      <c r="L13" s="138" t="str">
        <f>データ!AE6</f>
        <v>-</v>
      </c>
      <c r="M13" s="139"/>
      <c r="N13" s="140" t="str">
        <f>データ!AF6</f>
        <v>-</v>
      </c>
      <c r="O13" s="141"/>
      <c r="P13" s="8"/>
      <c r="Q13" s="8"/>
      <c r="R13" s="1"/>
      <c r="S13" s="169"/>
      <c r="T13" s="170"/>
      <c r="U13" s="170"/>
      <c r="V13" s="170"/>
      <c r="W13" s="170"/>
      <c r="X13" s="170"/>
      <c r="Y13" s="170"/>
      <c r="Z13" s="170"/>
      <c r="AA13" s="170"/>
      <c r="AB13" s="170"/>
      <c r="AC13" s="170"/>
      <c r="AD13" s="170"/>
      <c r="AE13" s="170"/>
      <c r="AF13" s="170"/>
      <c r="AG13" s="170"/>
      <c r="AH13" s="171"/>
      <c r="AI13" s="1"/>
      <c r="AJ13" s="1"/>
      <c r="AK13" s="195"/>
      <c r="AL13" s="196"/>
      <c r="AM13" s="196"/>
      <c r="AN13" s="196"/>
      <c r="AO13" s="196"/>
      <c r="AP13" s="196"/>
      <c r="AQ13" s="197"/>
    </row>
    <row r="14" spans="1:43" ht="23.1" customHeight="1" x14ac:dyDescent="0.15">
      <c r="A14" s="1"/>
      <c r="B14" s="135" t="s">
        <v>23</v>
      </c>
      <c r="C14" s="136"/>
      <c r="D14" s="136"/>
      <c r="E14" s="137"/>
      <c r="F14" s="138" t="str">
        <f>データ!AG6</f>
        <v>-</v>
      </c>
      <c r="G14" s="139"/>
      <c r="H14" s="138" t="str">
        <f>データ!AH6</f>
        <v>-</v>
      </c>
      <c r="I14" s="139"/>
      <c r="J14" s="138" t="str">
        <f>データ!AI6</f>
        <v>-</v>
      </c>
      <c r="K14" s="139"/>
      <c r="L14" s="138" t="str">
        <f>データ!AJ6</f>
        <v>-</v>
      </c>
      <c r="M14" s="139"/>
      <c r="N14" s="140" t="str">
        <f>データ!AK6</f>
        <v>-</v>
      </c>
      <c r="O14" s="141"/>
      <c r="P14" s="8"/>
      <c r="Q14" s="8"/>
      <c r="R14" s="1"/>
      <c r="S14" s="169"/>
      <c r="T14" s="170"/>
      <c r="U14" s="170"/>
      <c r="V14" s="170"/>
      <c r="W14" s="170"/>
      <c r="X14" s="170"/>
      <c r="Y14" s="170"/>
      <c r="Z14" s="170"/>
      <c r="AA14" s="170"/>
      <c r="AB14" s="170"/>
      <c r="AC14" s="170"/>
      <c r="AD14" s="170"/>
      <c r="AE14" s="170"/>
      <c r="AF14" s="170"/>
      <c r="AG14" s="170"/>
      <c r="AH14" s="171"/>
      <c r="AI14" s="1"/>
      <c r="AJ14" s="1"/>
      <c r="AK14" s="195"/>
      <c r="AL14" s="196"/>
      <c r="AM14" s="196"/>
      <c r="AN14" s="196"/>
      <c r="AO14" s="196"/>
      <c r="AP14" s="196"/>
      <c r="AQ14" s="197"/>
    </row>
    <row r="15" spans="1:43" ht="23.1" customHeight="1" x14ac:dyDescent="0.15">
      <c r="A15" s="1"/>
      <c r="B15" s="128" t="s">
        <v>24</v>
      </c>
      <c r="C15" s="129"/>
      <c r="D15" s="129"/>
      <c r="E15" s="130"/>
      <c r="F15" s="131">
        <f>データ!AL6</f>
        <v>24409</v>
      </c>
      <c r="G15" s="131"/>
      <c r="H15" s="131">
        <f>データ!AM6</f>
        <v>31341</v>
      </c>
      <c r="I15" s="131"/>
      <c r="J15" s="131">
        <f>データ!AN6</f>
        <v>30767</v>
      </c>
      <c r="K15" s="131"/>
      <c r="L15" s="131">
        <f>データ!AO6</f>
        <v>30623</v>
      </c>
      <c r="M15" s="131"/>
      <c r="N15" s="132">
        <f>データ!AP6</f>
        <v>33184</v>
      </c>
      <c r="O15" s="133"/>
      <c r="P15" s="8"/>
      <c r="Q15" s="8"/>
      <c r="R15" s="1"/>
      <c r="S15" s="169"/>
      <c r="T15" s="170"/>
      <c r="U15" s="170"/>
      <c r="V15" s="170"/>
      <c r="W15" s="170"/>
      <c r="X15" s="170"/>
      <c r="Y15" s="170"/>
      <c r="Z15" s="170"/>
      <c r="AA15" s="170"/>
      <c r="AB15" s="170"/>
      <c r="AC15" s="170"/>
      <c r="AD15" s="170"/>
      <c r="AE15" s="170"/>
      <c r="AF15" s="170"/>
      <c r="AG15" s="170"/>
      <c r="AH15" s="171"/>
      <c r="AI15" s="1"/>
      <c r="AJ15" s="1"/>
      <c r="AK15" s="195"/>
      <c r="AL15" s="196"/>
      <c r="AM15" s="196"/>
      <c r="AN15" s="196"/>
      <c r="AO15" s="196"/>
      <c r="AP15" s="196"/>
      <c r="AQ15" s="197"/>
    </row>
    <row r="16" spans="1:43" ht="23.1" customHeight="1" thickBot="1" x14ac:dyDescent="0.2">
      <c r="A16" s="1"/>
      <c r="B16" s="121" t="s">
        <v>25</v>
      </c>
      <c r="C16" s="122"/>
      <c r="D16" s="122"/>
      <c r="E16" s="123"/>
      <c r="F16" s="134">
        <f>データ!AQ6</f>
        <v>588098</v>
      </c>
      <c r="G16" s="134"/>
      <c r="H16" s="134">
        <f>データ!AR6</f>
        <v>527507</v>
      </c>
      <c r="I16" s="134"/>
      <c r="J16" s="134">
        <f>データ!AS6</f>
        <v>612211</v>
      </c>
      <c r="K16" s="134"/>
      <c r="L16" s="134">
        <f>データ!AT6</f>
        <v>569838</v>
      </c>
      <c r="M16" s="134"/>
      <c r="N16" s="126">
        <f>データ!AU6</f>
        <v>637431</v>
      </c>
      <c r="O16" s="127"/>
      <c r="P16" s="8"/>
      <c r="Q16" s="8"/>
      <c r="R16" s="1"/>
      <c r="S16" s="169"/>
      <c r="T16" s="170"/>
      <c r="U16" s="170"/>
      <c r="V16" s="170"/>
      <c r="W16" s="170"/>
      <c r="X16" s="170"/>
      <c r="Y16" s="170"/>
      <c r="Z16" s="170"/>
      <c r="AA16" s="170"/>
      <c r="AB16" s="170"/>
      <c r="AC16" s="170"/>
      <c r="AD16" s="170"/>
      <c r="AE16" s="170"/>
      <c r="AF16" s="170"/>
      <c r="AG16" s="170"/>
      <c r="AH16" s="171"/>
      <c r="AI16" s="1"/>
      <c r="AJ16" s="1"/>
      <c r="AK16" s="195"/>
      <c r="AL16" s="196"/>
      <c r="AM16" s="196"/>
      <c r="AN16" s="196"/>
      <c r="AO16" s="196"/>
      <c r="AP16" s="196"/>
      <c r="AQ16" s="197"/>
    </row>
    <row r="17" spans="1:43" ht="15.6" customHeight="1" thickBot="1" x14ac:dyDescent="0.2">
      <c r="A17" s="1"/>
      <c r="B17" s="9"/>
      <c r="C17" s="1"/>
      <c r="D17" s="1"/>
      <c r="E17" s="1"/>
      <c r="F17" s="1"/>
      <c r="G17" s="1"/>
      <c r="H17" s="1"/>
      <c r="I17" s="1"/>
      <c r="J17" s="1"/>
      <c r="K17" s="1"/>
      <c r="L17" s="1"/>
      <c r="M17" s="1"/>
      <c r="N17" s="1"/>
      <c r="O17" s="1"/>
      <c r="P17" s="1"/>
      <c r="Q17" s="1"/>
      <c r="R17" s="1"/>
      <c r="S17" s="169"/>
      <c r="T17" s="170"/>
      <c r="U17" s="170"/>
      <c r="V17" s="170"/>
      <c r="W17" s="170"/>
      <c r="X17" s="170"/>
      <c r="Y17" s="170"/>
      <c r="Z17" s="170"/>
      <c r="AA17" s="170"/>
      <c r="AB17" s="170"/>
      <c r="AC17" s="170"/>
      <c r="AD17" s="170"/>
      <c r="AE17" s="170"/>
      <c r="AF17" s="170"/>
      <c r="AG17" s="170"/>
      <c r="AH17" s="171"/>
      <c r="AI17" s="1"/>
      <c r="AJ17" s="1"/>
      <c r="AK17" s="195"/>
      <c r="AL17" s="196"/>
      <c r="AM17" s="196"/>
      <c r="AN17" s="196"/>
      <c r="AO17" s="196"/>
      <c r="AP17" s="196"/>
      <c r="AQ17" s="197"/>
    </row>
    <row r="18" spans="1:43" ht="23.1" customHeight="1" x14ac:dyDescent="0.15">
      <c r="A18" s="1"/>
      <c r="B18" s="117"/>
      <c r="C18" s="118"/>
      <c r="D18" s="118"/>
      <c r="E18" s="118"/>
      <c r="F18" s="119" t="s">
        <v>26</v>
      </c>
      <c r="G18" s="119"/>
      <c r="H18" s="119"/>
      <c r="I18" s="119" t="s">
        <v>27</v>
      </c>
      <c r="J18" s="119"/>
      <c r="K18" s="119"/>
      <c r="L18" s="119" t="s">
        <v>25</v>
      </c>
      <c r="M18" s="119"/>
      <c r="N18" s="119"/>
      <c r="O18" s="120"/>
      <c r="P18" s="1"/>
      <c r="Q18" s="1"/>
      <c r="R18" s="1"/>
      <c r="S18" s="169"/>
      <c r="T18" s="170"/>
      <c r="U18" s="170"/>
      <c r="V18" s="170"/>
      <c r="W18" s="170"/>
      <c r="X18" s="170"/>
      <c r="Y18" s="170"/>
      <c r="Z18" s="170"/>
      <c r="AA18" s="170"/>
      <c r="AB18" s="170"/>
      <c r="AC18" s="170"/>
      <c r="AD18" s="170"/>
      <c r="AE18" s="170"/>
      <c r="AF18" s="170"/>
      <c r="AG18" s="170"/>
      <c r="AH18" s="171"/>
      <c r="AI18" s="1"/>
      <c r="AJ18" s="1"/>
      <c r="AK18" s="195"/>
      <c r="AL18" s="196"/>
      <c r="AM18" s="196"/>
      <c r="AN18" s="196"/>
      <c r="AO18" s="196"/>
      <c r="AP18" s="196"/>
      <c r="AQ18" s="197"/>
    </row>
    <row r="19" spans="1:43" ht="23.1" customHeight="1" thickBot="1" x14ac:dyDescent="0.2">
      <c r="A19" s="1"/>
      <c r="B19" s="121" t="s">
        <v>28</v>
      </c>
      <c r="C19" s="122"/>
      <c r="D19" s="122"/>
      <c r="E19" s="123"/>
      <c r="F19" s="124">
        <f>データ!AV6</f>
        <v>6444934</v>
      </c>
      <c r="G19" s="124"/>
      <c r="H19" s="124"/>
      <c r="I19" s="124">
        <f>データ!AW6</f>
        <v>2039018</v>
      </c>
      <c r="J19" s="124"/>
      <c r="K19" s="124"/>
      <c r="L19" s="124">
        <f>データ!AX6</f>
        <v>8483952</v>
      </c>
      <c r="M19" s="124"/>
      <c r="N19" s="124"/>
      <c r="O19" s="125"/>
      <c r="P19" s="1"/>
      <c r="Q19" s="1"/>
      <c r="R19" s="1"/>
      <c r="S19" s="172"/>
      <c r="T19" s="173"/>
      <c r="U19" s="173"/>
      <c r="V19" s="173"/>
      <c r="W19" s="173"/>
      <c r="X19" s="173"/>
      <c r="Y19" s="173"/>
      <c r="Z19" s="173"/>
      <c r="AA19" s="173"/>
      <c r="AB19" s="173"/>
      <c r="AC19" s="173"/>
      <c r="AD19" s="173"/>
      <c r="AE19" s="173"/>
      <c r="AF19" s="173"/>
      <c r="AG19" s="173"/>
      <c r="AH19" s="174"/>
      <c r="AI19" s="1"/>
      <c r="AJ19" s="1"/>
      <c r="AK19" s="195"/>
      <c r="AL19" s="196"/>
      <c r="AM19" s="196"/>
      <c r="AN19" s="196"/>
      <c r="AO19" s="196"/>
      <c r="AP19" s="196"/>
      <c r="AQ19" s="197"/>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98"/>
      <c r="AL38" s="199"/>
      <c r="AM38" s="199"/>
      <c r="AN38" s="199"/>
      <c r="AO38" s="199"/>
      <c r="AP38" s="199"/>
      <c r="AQ38" s="200"/>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95" t="s">
        <v>269</v>
      </c>
      <c r="AL40" s="196"/>
      <c r="AM40" s="196"/>
      <c r="AN40" s="196"/>
      <c r="AO40" s="196"/>
      <c r="AP40" s="196"/>
      <c r="AQ40" s="197"/>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95"/>
      <c r="AL41" s="196"/>
      <c r="AM41" s="196"/>
      <c r="AN41" s="196"/>
      <c r="AO41" s="196"/>
      <c r="AP41" s="196"/>
      <c r="AQ41" s="197"/>
    </row>
    <row r="42" spans="1:43" ht="43.35" customHeight="1" x14ac:dyDescent="0.15">
      <c r="A42" s="1"/>
      <c r="B42" s="112"/>
      <c r="C42" s="113"/>
      <c r="D42" s="113"/>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95"/>
      <c r="AL42" s="196"/>
      <c r="AM42" s="196"/>
      <c r="AN42" s="196"/>
      <c r="AO42" s="196"/>
      <c r="AP42" s="196"/>
      <c r="AQ42" s="197"/>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95"/>
      <c r="AL43" s="196"/>
      <c r="AM43" s="196"/>
      <c r="AN43" s="196"/>
      <c r="AO43" s="196"/>
      <c r="AP43" s="196"/>
      <c r="AQ43" s="197"/>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95"/>
      <c r="AL44" s="196"/>
      <c r="AM44" s="196"/>
      <c r="AN44" s="196"/>
      <c r="AO44" s="196"/>
      <c r="AP44" s="196"/>
      <c r="AQ44" s="197"/>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95"/>
      <c r="AL45" s="196"/>
      <c r="AM45" s="196"/>
      <c r="AN45" s="196"/>
      <c r="AO45" s="196"/>
      <c r="AP45" s="196"/>
      <c r="AQ45" s="197"/>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95"/>
      <c r="AL46" s="196"/>
      <c r="AM46" s="196"/>
      <c r="AN46" s="196"/>
      <c r="AO46" s="196"/>
      <c r="AP46" s="196"/>
      <c r="AQ46" s="197"/>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95"/>
      <c r="AL47" s="196"/>
      <c r="AM47" s="196"/>
      <c r="AN47" s="196"/>
      <c r="AO47" s="196"/>
      <c r="AP47" s="196"/>
      <c r="AQ47" s="197"/>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95"/>
      <c r="AL48" s="196"/>
      <c r="AM48" s="196"/>
      <c r="AN48" s="196"/>
      <c r="AO48" s="196"/>
      <c r="AP48" s="196"/>
      <c r="AQ48" s="197"/>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95"/>
      <c r="AL49" s="196"/>
      <c r="AM49" s="196"/>
      <c r="AN49" s="196"/>
      <c r="AO49" s="196"/>
      <c r="AP49" s="196"/>
      <c r="AQ49" s="197"/>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95"/>
      <c r="AL50" s="196"/>
      <c r="AM50" s="196"/>
      <c r="AN50" s="196"/>
      <c r="AO50" s="196"/>
      <c r="AP50" s="196"/>
      <c r="AQ50" s="197"/>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95"/>
      <c r="AL51" s="196"/>
      <c r="AM51" s="196"/>
      <c r="AN51" s="196"/>
      <c r="AO51" s="196"/>
      <c r="AP51" s="196"/>
      <c r="AQ51" s="197"/>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95"/>
      <c r="AL52" s="196"/>
      <c r="AM52" s="196"/>
      <c r="AN52" s="196"/>
      <c r="AO52" s="196"/>
      <c r="AP52" s="196"/>
      <c r="AQ52" s="197"/>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95"/>
      <c r="AL53" s="196"/>
      <c r="AM53" s="196"/>
      <c r="AN53" s="196"/>
      <c r="AO53" s="196"/>
      <c r="AP53" s="196"/>
      <c r="AQ53" s="197"/>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95"/>
      <c r="AL54" s="196"/>
      <c r="AM54" s="196"/>
      <c r="AN54" s="196"/>
      <c r="AO54" s="196"/>
      <c r="AP54" s="196"/>
      <c r="AQ54" s="197"/>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95"/>
      <c r="AL55" s="196"/>
      <c r="AM55" s="196"/>
      <c r="AN55" s="196"/>
      <c r="AO55" s="196"/>
      <c r="AP55" s="196"/>
      <c r="AQ55" s="197"/>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95"/>
      <c r="AL56" s="196"/>
      <c r="AM56" s="196"/>
      <c r="AN56" s="196"/>
      <c r="AO56" s="196"/>
      <c r="AP56" s="196"/>
      <c r="AQ56" s="197"/>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95"/>
      <c r="AL57" s="196"/>
      <c r="AM57" s="196"/>
      <c r="AN57" s="196"/>
      <c r="AO57" s="196"/>
      <c r="AP57" s="196"/>
      <c r="AQ57" s="197"/>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95"/>
      <c r="AL58" s="196"/>
      <c r="AM58" s="196"/>
      <c r="AN58" s="196"/>
      <c r="AO58" s="196"/>
      <c r="AP58" s="196"/>
      <c r="AQ58" s="197"/>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95"/>
      <c r="AL59" s="196"/>
      <c r="AM59" s="196"/>
      <c r="AN59" s="196"/>
      <c r="AO59" s="196"/>
      <c r="AP59" s="196"/>
      <c r="AQ59" s="197"/>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95"/>
      <c r="AL60" s="196"/>
      <c r="AM60" s="196"/>
      <c r="AN60" s="196"/>
      <c r="AO60" s="196"/>
      <c r="AP60" s="196"/>
      <c r="AQ60" s="197"/>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95"/>
      <c r="AL61" s="196"/>
      <c r="AM61" s="196"/>
      <c r="AN61" s="196"/>
      <c r="AO61" s="196"/>
      <c r="AP61" s="196"/>
      <c r="AQ61" s="197"/>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95"/>
      <c r="AL62" s="196"/>
      <c r="AM62" s="196"/>
      <c r="AN62" s="196"/>
      <c r="AO62" s="196"/>
      <c r="AP62" s="196"/>
      <c r="AQ62" s="197"/>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95"/>
      <c r="AL63" s="196"/>
      <c r="AM63" s="196"/>
      <c r="AN63" s="196"/>
      <c r="AO63" s="196"/>
      <c r="AP63" s="196"/>
      <c r="AQ63" s="197"/>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95"/>
      <c r="AL64" s="196"/>
      <c r="AM64" s="196"/>
      <c r="AN64" s="196"/>
      <c r="AO64" s="196"/>
      <c r="AP64" s="196"/>
      <c r="AQ64" s="197"/>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95"/>
      <c r="AL65" s="196"/>
      <c r="AM65" s="196"/>
      <c r="AN65" s="196"/>
      <c r="AO65" s="196"/>
      <c r="AP65" s="196"/>
      <c r="AQ65" s="197"/>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95"/>
      <c r="AL66" s="196"/>
      <c r="AM66" s="196"/>
      <c r="AN66" s="196"/>
      <c r="AO66" s="196"/>
      <c r="AP66" s="196"/>
      <c r="AQ66" s="197"/>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95"/>
      <c r="AL67" s="196"/>
      <c r="AM67" s="196"/>
      <c r="AN67" s="196"/>
      <c r="AO67" s="196"/>
      <c r="AP67" s="196"/>
      <c r="AQ67" s="197"/>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95"/>
      <c r="AL68" s="196"/>
      <c r="AM68" s="196"/>
      <c r="AN68" s="196"/>
      <c r="AO68" s="196"/>
      <c r="AP68" s="196"/>
      <c r="AQ68" s="197"/>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95"/>
      <c r="AL69" s="196"/>
      <c r="AM69" s="196"/>
      <c r="AN69" s="196"/>
      <c r="AO69" s="196"/>
      <c r="AP69" s="196"/>
      <c r="AQ69" s="197"/>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95"/>
      <c r="AL70" s="196"/>
      <c r="AM70" s="196"/>
      <c r="AN70" s="196"/>
      <c r="AO70" s="196"/>
      <c r="AP70" s="196"/>
      <c r="AQ70" s="197"/>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95"/>
      <c r="AL71" s="196"/>
      <c r="AM71" s="196"/>
      <c r="AN71" s="196"/>
      <c r="AO71" s="196"/>
      <c r="AP71" s="196"/>
      <c r="AQ71" s="197"/>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95"/>
      <c r="AL72" s="196"/>
      <c r="AM72" s="196"/>
      <c r="AN72" s="196"/>
      <c r="AO72" s="196"/>
      <c r="AP72" s="196"/>
      <c r="AQ72" s="197"/>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95"/>
      <c r="AL73" s="196"/>
      <c r="AM73" s="196"/>
      <c r="AN73" s="196"/>
      <c r="AO73" s="196"/>
      <c r="AP73" s="196"/>
      <c r="AQ73" s="197"/>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95"/>
      <c r="AL74" s="196"/>
      <c r="AM74" s="196"/>
      <c r="AN74" s="196"/>
      <c r="AO74" s="196"/>
      <c r="AP74" s="196"/>
      <c r="AQ74" s="197"/>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95"/>
      <c r="AL75" s="196"/>
      <c r="AM75" s="196"/>
      <c r="AN75" s="196"/>
      <c r="AO75" s="196"/>
      <c r="AP75" s="196"/>
      <c r="AQ75" s="197"/>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95"/>
      <c r="AL76" s="196"/>
      <c r="AM76" s="196"/>
      <c r="AN76" s="196"/>
      <c r="AO76" s="196"/>
      <c r="AP76" s="196"/>
      <c r="AQ76" s="197"/>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95"/>
      <c r="AL77" s="196"/>
      <c r="AM77" s="196"/>
      <c r="AN77" s="196"/>
      <c r="AO77" s="196"/>
      <c r="AP77" s="196"/>
      <c r="AQ77" s="197"/>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95"/>
      <c r="AL78" s="196"/>
      <c r="AM78" s="196"/>
      <c r="AN78" s="196"/>
      <c r="AO78" s="196"/>
      <c r="AP78" s="196"/>
      <c r="AQ78" s="197"/>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95"/>
      <c r="AL79" s="196"/>
      <c r="AM79" s="196"/>
      <c r="AN79" s="196"/>
      <c r="AO79" s="196"/>
      <c r="AP79" s="196"/>
      <c r="AQ79" s="197"/>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95"/>
      <c r="AL80" s="196"/>
      <c r="AM80" s="196"/>
      <c r="AN80" s="196"/>
      <c r="AO80" s="196"/>
      <c r="AP80" s="196"/>
      <c r="AQ80" s="197"/>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95"/>
      <c r="AL81" s="196"/>
      <c r="AM81" s="196"/>
      <c r="AN81" s="196"/>
      <c r="AO81" s="196"/>
      <c r="AP81" s="196"/>
      <c r="AQ81" s="197"/>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95"/>
      <c r="AL82" s="196"/>
      <c r="AM82" s="196"/>
      <c r="AN82" s="196"/>
      <c r="AO82" s="196"/>
      <c r="AP82" s="196"/>
      <c r="AQ82" s="197"/>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95"/>
      <c r="AL83" s="196"/>
      <c r="AM83" s="196"/>
      <c r="AN83" s="196"/>
      <c r="AO83" s="196"/>
      <c r="AP83" s="196"/>
      <c r="AQ83" s="197"/>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95"/>
      <c r="AL84" s="196"/>
      <c r="AM84" s="196"/>
      <c r="AN84" s="196"/>
      <c r="AO84" s="196"/>
      <c r="AP84" s="196"/>
      <c r="AQ84" s="197"/>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95"/>
      <c r="AL85" s="196"/>
      <c r="AM85" s="196"/>
      <c r="AN85" s="196"/>
      <c r="AO85" s="196"/>
      <c r="AP85" s="196"/>
      <c r="AQ85" s="197"/>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95"/>
      <c r="AL86" s="196"/>
      <c r="AM86" s="196"/>
      <c r="AN86" s="196"/>
      <c r="AO86" s="196"/>
      <c r="AP86" s="196"/>
      <c r="AQ86" s="197"/>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95"/>
      <c r="AL87" s="196"/>
      <c r="AM87" s="196"/>
      <c r="AN87" s="196"/>
      <c r="AO87" s="196"/>
      <c r="AP87" s="196"/>
      <c r="AQ87" s="197"/>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95"/>
      <c r="AL88" s="196"/>
      <c r="AM88" s="196"/>
      <c r="AN88" s="196"/>
      <c r="AO88" s="196"/>
      <c r="AP88" s="196"/>
      <c r="AQ88" s="197"/>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95"/>
      <c r="AL89" s="196"/>
      <c r="AM89" s="196"/>
      <c r="AN89" s="196"/>
      <c r="AO89" s="196"/>
      <c r="AP89" s="196"/>
      <c r="AQ89" s="197"/>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95"/>
      <c r="AL90" s="196"/>
      <c r="AM90" s="196"/>
      <c r="AN90" s="196"/>
      <c r="AO90" s="196"/>
      <c r="AP90" s="196"/>
      <c r="AQ90" s="197"/>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95"/>
      <c r="AL91" s="196"/>
      <c r="AM91" s="196"/>
      <c r="AN91" s="196"/>
      <c r="AO91" s="196"/>
      <c r="AP91" s="196"/>
      <c r="AQ91" s="197"/>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95"/>
      <c r="AL92" s="196"/>
      <c r="AM92" s="196"/>
      <c r="AN92" s="196"/>
      <c r="AO92" s="196"/>
      <c r="AP92" s="196"/>
      <c r="AQ92" s="197"/>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95"/>
      <c r="AL93" s="196"/>
      <c r="AM93" s="196"/>
      <c r="AN93" s="196"/>
      <c r="AO93" s="196"/>
      <c r="AP93" s="196"/>
      <c r="AQ93" s="197"/>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95"/>
      <c r="AL94" s="196"/>
      <c r="AM94" s="196"/>
      <c r="AN94" s="196"/>
      <c r="AO94" s="196"/>
      <c r="AP94" s="196"/>
      <c r="AQ94" s="197"/>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95"/>
      <c r="AL95" s="196"/>
      <c r="AM95" s="196"/>
      <c r="AN95" s="196"/>
      <c r="AO95" s="196"/>
      <c r="AP95" s="196"/>
      <c r="AQ95" s="197"/>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98"/>
      <c r="AL96" s="199"/>
      <c r="AM96" s="199"/>
      <c r="AN96" s="199"/>
      <c r="AO96" s="199"/>
      <c r="AP96" s="199"/>
      <c r="AQ96" s="200"/>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14"/>
      <c r="AL98" s="115"/>
      <c r="AM98" s="115"/>
      <c r="AN98" s="115"/>
      <c r="AO98" s="115"/>
      <c r="AP98" s="115"/>
      <c r="AQ98" s="116"/>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1" t="s">
        <v>270</v>
      </c>
      <c r="AL99" s="202"/>
      <c r="AM99" s="202"/>
      <c r="AN99" s="202"/>
      <c r="AO99" s="202"/>
      <c r="AP99" s="202"/>
      <c r="AQ99" s="20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1"/>
      <c r="AL100" s="202"/>
      <c r="AM100" s="202"/>
      <c r="AN100" s="202"/>
      <c r="AO100" s="202"/>
      <c r="AP100" s="202"/>
      <c r="AQ100" s="20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1"/>
      <c r="AL101" s="202"/>
      <c r="AM101" s="202"/>
      <c r="AN101" s="202"/>
      <c r="AO101" s="202"/>
      <c r="AP101" s="202"/>
      <c r="AQ101" s="20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1"/>
      <c r="AL102" s="202"/>
      <c r="AM102" s="202"/>
      <c r="AN102" s="202"/>
      <c r="AO102" s="202"/>
      <c r="AP102" s="202"/>
      <c r="AQ102" s="20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1"/>
      <c r="AL103" s="202"/>
      <c r="AM103" s="202"/>
      <c r="AN103" s="202"/>
      <c r="AO103" s="202"/>
      <c r="AP103" s="202"/>
      <c r="AQ103" s="20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1"/>
      <c r="AL104" s="202"/>
      <c r="AM104" s="202"/>
      <c r="AN104" s="202"/>
      <c r="AO104" s="202"/>
      <c r="AP104" s="202"/>
      <c r="AQ104" s="20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1"/>
      <c r="AL105" s="202"/>
      <c r="AM105" s="202"/>
      <c r="AN105" s="202"/>
      <c r="AO105" s="202"/>
      <c r="AP105" s="202"/>
      <c r="AQ105" s="20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1"/>
      <c r="AL106" s="202"/>
      <c r="AM106" s="202"/>
      <c r="AN106" s="202"/>
      <c r="AO106" s="202"/>
      <c r="AP106" s="202"/>
      <c r="AQ106" s="20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1"/>
      <c r="AL107" s="202"/>
      <c r="AM107" s="202"/>
      <c r="AN107" s="202"/>
      <c r="AO107" s="202"/>
      <c r="AP107" s="202"/>
      <c r="AQ107" s="20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1"/>
      <c r="AL108" s="202"/>
      <c r="AM108" s="202"/>
      <c r="AN108" s="202"/>
      <c r="AO108" s="202"/>
      <c r="AP108" s="202"/>
      <c r="AQ108" s="20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1"/>
      <c r="AL109" s="202"/>
      <c r="AM109" s="202"/>
      <c r="AN109" s="202"/>
      <c r="AO109" s="202"/>
      <c r="AP109" s="202"/>
      <c r="AQ109" s="20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1"/>
      <c r="AL110" s="202"/>
      <c r="AM110" s="202"/>
      <c r="AN110" s="202"/>
      <c r="AO110" s="202"/>
      <c r="AP110" s="202"/>
      <c r="AQ110" s="20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1"/>
      <c r="AL111" s="202"/>
      <c r="AM111" s="202"/>
      <c r="AN111" s="202"/>
      <c r="AO111" s="202"/>
      <c r="AP111" s="202"/>
      <c r="AQ111" s="20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1"/>
      <c r="AL112" s="202"/>
      <c r="AM112" s="202"/>
      <c r="AN112" s="202"/>
      <c r="AO112" s="202"/>
      <c r="AP112" s="202"/>
      <c r="AQ112" s="20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1"/>
      <c r="AL113" s="202"/>
      <c r="AM113" s="202"/>
      <c r="AN113" s="202"/>
      <c r="AO113" s="202"/>
      <c r="AP113" s="202"/>
      <c r="AQ113" s="20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1"/>
      <c r="AL114" s="202"/>
      <c r="AM114" s="202"/>
      <c r="AN114" s="202"/>
      <c r="AO114" s="202"/>
      <c r="AP114" s="202"/>
      <c r="AQ114" s="20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1"/>
      <c r="AL115" s="202"/>
      <c r="AM115" s="202"/>
      <c r="AN115" s="202"/>
      <c r="AO115" s="202"/>
      <c r="AP115" s="202"/>
      <c r="AQ115" s="20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1"/>
      <c r="AL116" s="202"/>
      <c r="AM116" s="202"/>
      <c r="AN116" s="202"/>
      <c r="AO116" s="202"/>
      <c r="AP116" s="202"/>
      <c r="AQ116" s="20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04"/>
      <c r="AL117" s="205"/>
      <c r="AM117" s="205"/>
      <c r="AN117" s="205"/>
      <c r="AO117" s="205"/>
      <c r="AP117" s="205"/>
      <c r="AQ117" s="20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（最大出力合計157,489kW）</v>
      </c>
      <c r="D123" s="5" t="str">
        <f>データ!EX9</f>
        <v>（最大出力合計136,500kW）</v>
      </c>
      <c r="E123" s="5" t="str">
        <f>データ!GW9</f>
        <v>（最大出力合計-kW）</v>
      </c>
      <c r="F123" s="5" t="str">
        <f>データ!IV9</f>
        <v>（最大出力合計-kW）</v>
      </c>
      <c r="G123" s="5" t="str">
        <f>データ!KU9</f>
        <v>（最大出力合計20,989kW）</v>
      </c>
    </row>
  </sheetData>
  <sheetProtection algorithmName="SHA-512" hashValue="Jah6yKGiQmg6eTA9gEwgpknvXXrq81HFoyh2bLtyicK2ptAB702u9HdPjwRlqJ8M7s/3LaSP0BdtldSz2XR3DQ==" saltValue="aC1b7+w4iPfC7tODGv12b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121.5" x14ac:dyDescent="0.15">
      <c r="A6" s="49" t="s">
        <v>118</v>
      </c>
      <c r="B6" s="67" t="str">
        <f>B7</f>
        <v>2019</v>
      </c>
      <c r="C6" s="67" t="str">
        <f t="shared" ref="C6:AX6" si="6">C7</f>
        <v>150002</v>
      </c>
      <c r="D6" s="67" t="str">
        <f t="shared" si="6"/>
        <v>46</v>
      </c>
      <c r="E6" s="67" t="str">
        <f t="shared" si="6"/>
        <v>04</v>
      </c>
      <c r="F6" s="67" t="str">
        <f t="shared" si="6"/>
        <v>0</v>
      </c>
      <c r="G6" s="67" t="str">
        <f t="shared" si="6"/>
        <v>000</v>
      </c>
      <c r="H6" s="67" t="str">
        <f t="shared" si="6"/>
        <v>新潟県</v>
      </c>
      <c r="I6" s="67" t="str">
        <f t="shared" si="6"/>
        <v>法適用</v>
      </c>
      <c r="J6" s="67" t="str">
        <f t="shared" si="6"/>
        <v>電気事業</v>
      </c>
      <c r="K6" s="67" t="str">
        <f t="shared" si="6"/>
        <v>自治体職員</v>
      </c>
      <c r="L6" s="68">
        <f t="shared" si="6"/>
        <v>66.599999999999994</v>
      </c>
      <c r="M6" s="69">
        <f t="shared" si="6"/>
        <v>13</v>
      </c>
      <c r="N6" s="69" t="str">
        <f t="shared" si="6"/>
        <v>-</v>
      </c>
      <c r="O6" s="69" t="str">
        <f t="shared" si="6"/>
        <v>-</v>
      </c>
      <c r="P6" s="69">
        <f t="shared" si="6"/>
        <v>4</v>
      </c>
      <c r="Q6" s="69" t="str">
        <f t="shared" si="6"/>
        <v>-</v>
      </c>
      <c r="R6" s="70" t="str">
        <f>R7</f>
        <v>令和３年３月31日　新潟東部太陽光発電所２号系列</v>
      </c>
      <c r="S6" s="71" t="str">
        <f t="shared" si="6"/>
        <v>令和13年11月30日　広神発電所</v>
      </c>
      <c r="T6" s="67" t="str">
        <f t="shared" si="6"/>
        <v>無</v>
      </c>
      <c r="U6" s="71" t="str">
        <f t="shared" si="6"/>
        <v>丸紅新電力株式会社、東京瓦斯株式会社、東北電力株式会社、
東北電力ネットワーク株式会社</v>
      </c>
      <c r="V6" s="68" t="str">
        <f t="shared" si="6"/>
        <v>-</v>
      </c>
      <c r="W6" s="69">
        <f>W7</f>
        <v>563689</v>
      </c>
      <c r="X6" s="69">
        <f t="shared" si="6"/>
        <v>496166</v>
      </c>
      <c r="Y6" s="69">
        <f t="shared" si="6"/>
        <v>581444</v>
      </c>
      <c r="Z6" s="69">
        <f t="shared" si="6"/>
        <v>539215</v>
      </c>
      <c r="AA6" s="69">
        <f t="shared" si="6"/>
        <v>604247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24409</v>
      </c>
      <c r="AM6" s="69">
        <f t="shared" si="6"/>
        <v>31341</v>
      </c>
      <c r="AN6" s="69">
        <f t="shared" si="6"/>
        <v>30767</v>
      </c>
      <c r="AO6" s="69">
        <f t="shared" si="6"/>
        <v>30623</v>
      </c>
      <c r="AP6" s="69">
        <f t="shared" si="6"/>
        <v>33184</v>
      </c>
      <c r="AQ6" s="69">
        <f t="shared" si="6"/>
        <v>588098</v>
      </c>
      <c r="AR6" s="69">
        <f t="shared" si="6"/>
        <v>527507</v>
      </c>
      <c r="AS6" s="69">
        <f t="shared" si="6"/>
        <v>612211</v>
      </c>
      <c r="AT6" s="69">
        <f t="shared" si="6"/>
        <v>569838</v>
      </c>
      <c r="AU6" s="69">
        <f t="shared" si="6"/>
        <v>637431</v>
      </c>
      <c r="AV6" s="69">
        <f t="shared" si="6"/>
        <v>6444934</v>
      </c>
      <c r="AW6" s="69">
        <f t="shared" si="6"/>
        <v>2039018</v>
      </c>
      <c r="AX6" s="69">
        <f t="shared" si="6"/>
        <v>8483952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21.5" x14ac:dyDescent="0.15">
      <c r="A7" s="49"/>
      <c r="B7" s="77" t="s">
        <v>119</v>
      </c>
      <c r="C7" s="77" t="s">
        <v>120</v>
      </c>
      <c r="D7" s="77" t="s">
        <v>121</v>
      </c>
      <c r="E7" s="77" t="s">
        <v>122</v>
      </c>
      <c r="F7" s="77" t="s">
        <v>123</v>
      </c>
      <c r="G7" s="77" t="s">
        <v>124</v>
      </c>
      <c r="H7" s="77" t="s">
        <v>125</v>
      </c>
      <c r="I7" s="77" t="s">
        <v>126</v>
      </c>
      <c r="J7" s="77" t="s">
        <v>127</v>
      </c>
      <c r="K7" s="77" t="s">
        <v>128</v>
      </c>
      <c r="L7" s="78">
        <v>66.599999999999994</v>
      </c>
      <c r="M7" s="79">
        <v>13</v>
      </c>
      <c r="N7" s="79" t="s">
        <v>129</v>
      </c>
      <c r="O7" s="80" t="s">
        <v>129</v>
      </c>
      <c r="P7" s="80">
        <v>4</v>
      </c>
      <c r="Q7" s="80" t="s">
        <v>129</v>
      </c>
      <c r="R7" s="81" t="s">
        <v>130</v>
      </c>
      <c r="S7" s="81" t="s">
        <v>131</v>
      </c>
      <c r="T7" s="82" t="s">
        <v>132</v>
      </c>
      <c r="U7" s="81" t="s">
        <v>133</v>
      </c>
      <c r="V7" s="78" t="s">
        <v>129</v>
      </c>
      <c r="W7" s="80">
        <v>563689</v>
      </c>
      <c r="X7" s="80">
        <v>496166</v>
      </c>
      <c r="Y7" s="80">
        <v>581444</v>
      </c>
      <c r="Z7" s="80">
        <v>539215</v>
      </c>
      <c r="AA7" s="80">
        <v>604247</v>
      </c>
      <c r="AB7" s="80" t="s">
        <v>129</v>
      </c>
      <c r="AC7" s="80" t="s">
        <v>129</v>
      </c>
      <c r="AD7" s="80" t="s">
        <v>129</v>
      </c>
      <c r="AE7" s="80" t="s">
        <v>129</v>
      </c>
      <c r="AF7" s="80" t="s">
        <v>129</v>
      </c>
      <c r="AG7" s="80" t="s">
        <v>129</v>
      </c>
      <c r="AH7" s="80" t="s">
        <v>129</v>
      </c>
      <c r="AI7" s="80" t="s">
        <v>129</v>
      </c>
      <c r="AJ7" s="80" t="s">
        <v>129</v>
      </c>
      <c r="AK7" s="80" t="s">
        <v>129</v>
      </c>
      <c r="AL7" s="80">
        <v>24409</v>
      </c>
      <c r="AM7" s="80">
        <v>31341</v>
      </c>
      <c r="AN7" s="80">
        <v>30767</v>
      </c>
      <c r="AO7" s="80">
        <v>30623</v>
      </c>
      <c r="AP7" s="80">
        <v>33184</v>
      </c>
      <c r="AQ7" s="80">
        <v>588098</v>
      </c>
      <c r="AR7" s="80">
        <v>527507</v>
      </c>
      <c r="AS7" s="80">
        <v>612211</v>
      </c>
      <c r="AT7" s="80">
        <v>569838</v>
      </c>
      <c r="AU7" s="80">
        <v>637431</v>
      </c>
      <c r="AV7" s="80">
        <v>6444934</v>
      </c>
      <c r="AW7" s="80">
        <v>2039018</v>
      </c>
      <c r="AX7" s="80">
        <v>8483952</v>
      </c>
      <c r="AY7" s="83">
        <v>179.2</v>
      </c>
      <c r="AZ7" s="83">
        <v>187.9</v>
      </c>
      <c r="BA7" s="83">
        <v>164.7</v>
      </c>
      <c r="BB7" s="83">
        <v>161</v>
      </c>
      <c r="BC7" s="83">
        <v>180.3</v>
      </c>
      <c r="BD7" s="83">
        <v>129.69999999999999</v>
      </c>
      <c r="BE7" s="83">
        <v>135.9</v>
      </c>
      <c r="BF7" s="83">
        <v>130.5</v>
      </c>
      <c r="BG7" s="83">
        <v>129.9</v>
      </c>
      <c r="BH7" s="83">
        <v>130.19999999999999</v>
      </c>
      <c r="BI7" s="83">
        <v>100</v>
      </c>
      <c r="BJ7" s="83">
        <v>191.7</v>
      </c>
      <c r="BK7" s="83">
        <v>203.8</v>
      </c>
      <c r="BL7" s="83">
        <v>174.1</v>
      </c>
      <c r="BM7" s="83">
        <v>167.7</v>
      </c>
      <c r="BN7" s="83">
        <v>190</v>
      </c>
      <c r="BO7" s="83">
        <v>130.4</v>
      </c>
      <c r="BP7" s="83">
        <v>136.30000000000001</v>
      </c>
      <c r="BQ7" s="83">
        <v>130.69999999999999</v>
      </c>
      <c r="BR7" s="83">
        <v>128.9</v>
      </c>
      <c r="BS7" s="83">
        <v>129.30000000000001</v>
      </c>
      <c r="BT7" s="83">
        <v>100</v>
      </c>
      <c r="BU7" s="83">
        <v>412.1</v>
      </c>
      <c r="BV7" s="83">
        <v>508.4</v>
      </c>
      <c r="BW7" s="83">
        <v>540.9</v>
      </c>
      <c r="BX7" s="83">
        <v>531</v>
      </c>
      <c r="BY7" s="83">
        <v>503.3</v>
      </c>
      <c r="BZ7" s="83">
        <v>716.7</v>
      </c>
      <c r="CA7" s="83">
        <v>688</v>
      </c>
      <c r="CB7" s="83">
        <v>707.7</v>
      </c>
      <c r="CC7" s="83">
        <v>749.1</v>
      </c>
      <c r="CD7" s="83">
        <v>763.6</v>
      </c>
      <c r="CE7" s="83">
        <v>100</v>
      </c>
      <c r="CF7" s="83">
        <v>9470.2999999999993</v>
      </c>
      <c r="CG7" s="83">
        <v>8851.9</v>
      </c>
      <c r="CH7" s="83">
        <v>8089.7</v>
      </c>
      <c r="CI7" s="83">
        <v>8395.1</v>
      </c>
      <c r="CJ7" s="83">
        <v>7578.8</v>
      </c>
      <c r="CK7" s="83">
        <v>8014.2</v>
      </c>
      <c r="CL7" s="83">
        <v>8260</v>
      </c>
      <c r="CM7" s="83">
        <v>8600.1</v>
      </c>
      <c r="CN7" s="83">
        <v>9078.5</v>
      </c>
      <c r="CO7" s="83">
        <v>9106</v>
      </c>
      <c r="CP7" s="80">
        <v>6374240</v>
      </c>
      <c r="CQ7" s="80">
        <v>6551426</v>
      </c>
      <c r="CR7" s="80">
        <v>5165923</v>
      </c>
      <c r="CS7" s="80">
        <v>5783613</v>
      </c>
      <c r="CT7" s="80">
        <v>5855681</v>
      </c>
      <c r="CU7" s="80">
        <v>1494682</v>
      </c>
      <c r="CV7" s="80">
        <v>1543942</v>
      </c>
      <c r="CW7" s="80">
        <v>1467681</v>
      </c>
      <c r="CX7" s="80">
        <v>1533303</v>
      </c>
      <c r="CY7" s="80">
        <v>1359753</v>
      </c>
      <c r="CZ7" s="80">
        <v>157489</v>
      </c>
      <c r="DA7" s="83">
        <v>43.2</v>
      </c>
      <c r="DB7" s="83">
        <v>38.9</v>
      </c>
      <c r="DC7" s="83">
        <v>45.1</v>
      </c>
      <c r="DD7" s="83">
        <v>42</v>
      </c>
      <c r="DE7" s="83">
        <v>46.1</v>
      </c>
      <c r="DF7" s="83">
        <v>37.700000000000003</v>
      </c>
      <c r="DG7" s="83">
        <v>36.200000000000003</v>
      </c>
      <c r="DH7" s="83">
        <v>36.5</v>
      </c>
      <c r="DI7" s="83">
        <v>35.299999999999997</v>
      </c>
      <c r="DJ7" s="83">
        <v>35</v>
      </c>
      <c r="DK7" s="83">
        <v>7.6</v>
      </c>
      <c r="DL7" s="83">
        <v>14.7</v>
      </c>
      <c r="DM7" s="83">
        <v>9.6999999999999993</v>
      </c>
      <c r="DN7" s="83">
        <v>10.199999999999999</v>
      </c>
      <c r="DO7" s="83">
        <v>6.4</v>
      </c>
      <c r="DP7" s="83">
        <v>20</v>
      </c>
      <c r="DQ7" s="83">
        <v>18.2</v>
      </c>
      <c r="DR7" s="83">
        <v>20.9</v>
      </c>
      <c r="DS7" s="83">
        <v>21.1</v>
      </c>
      <c r="DT7" s="83">
        <v>19</v>
      </c>
      <c r="DU7" s="83">
        <v>217.8</v>
      </c>
      <c r="DV7" s="83">
        <v>232.8</v>
      </c>
      <c r="DW7" s="83">
        <v>251</v>
      </c>
      <c r="DX7" s="83">
        <v>256.10000000000002</v>
      </c>
      <c r="DY7" s="83">
        <v>223.1</v>
      </c>
      <c r="DZ7" s="83">
        <v>109.9</v>
      </c>
      <c r="EA7" s="83">
        <v>103.6</v>
      </c>
      <c r="EB7" s="83">
        <v>95.7</v>
      </c>
      <c r="EC7" s="83">
        <v>88.5</v>
      </c>
      <c r="ED7" s="83">
        <v>92.4</v>
      </c>
      <c r="EE7" s="83">
        <v>42.2</v>
      </c>
      <c r="EF7" s="83">
        <v>44.1</v>
      </c>
      <c r="EG7" s="83">
        <v>45.6</v>
      </c>
      <c r="EH7" s="83">
        <v>47.4</v>
      </c>
      <c r="EI7" s="83">
        <v>46.1</v>
      </c>
      <c r="EJ7" s="83">
        <v>59.6</v>
      </c>
      <c r="EK7" s="83">
        <v>60.3</v>
      </c>
      <c r="EL7" s="83">
        <v>60.2</v>
      </c>
      <c r="EM7" s="83">
        <v>61.2</v>
      </c>
      <c r="EN7" s="83">
        <v>61.9</v>
      </c>
      <c r="EO7" s="83">
        <v>11</v>
      </c>
      <c r="EP7" s="83">
        <v>15.3</v>
      </c>
      <c r="EQ7" s="83">
        <v>16.899999999999999</v>
      </c>
      <c r="ER7" s="83">
        <v>17.600000000000001</v>
      </c>
      <c r="ES7" s="83">
        <v>24</v>
      </c>
      <c r="ET7" s="83">
        <v>18.7</v>
      </c>
      <c r="EU7" s="83">
        <v>20.5</v>
      </c>
      <c r="EV7" s="83">
        <v>21.4</v>
      </c>
      <c r="EW7" s="83">
        <v>22.6</v>
      </c>
      <c r="EX7" s="83">
        <v>22.2</v>
      </c>
      <c r="EY7" s="80">
        <v>136500</v>
      </c>
      <c r="EZ7" s="83">
        <v>47.9</v>
      </c>
      <c r="FA7" s="83">
        <v>42.3</v>
      </c>
      <c r="FB7" s="83">
        <v>49.6</v>
      </c>
      <c r="FC7" s="83">
        <v>46</v>
      </c>
      <c r="FD7" s="83">
        <v>50.4</v>
      </c>
      <c r="FE7" s="83">
        <v>39.1</v>
      </c>
      <c r="FF7" s="83">
        <v>37.299999999999997</v>
      </c>
      <c r="FG7" s="83">
        <v>38</v>
      </c>
      <c r="FH7" s="83">
        <v>36.5</v>
      </c>
      <c r="FI7" s="83">
        <v>36.6</v>
      </c>
      <c r="FJ7" s="83">
        <v>8.6</v>
      </c>
      <c r="FK7" s="83">
        <v>17.5</v>
      </c>
      <c r="FL7" s="83">
        <v>11.8</v>
      </c>
      <c r="FM7" s="83">
        <v>12.7</v>
      </c>
      <c r="FN7" s="83">
        <v>7.8</v>
      </c>
      <c r="FO7" s="83">
        <v>21.4</v>
      </c>
      <c r="FP7" s="83">
        <v>19.3</v>
      </c>
      <c r="FQ7" s="83">
        <v>20.6</v>
      </c>
      <c r="FR7" s="83">
        <v>21.6</v>
      </c>
      <c r="FS7" s="83">
        <v>20</v>
      </c>
      <c r="FT7" s="83">
        <v>155.1</v>
      </c>
      <c r="FU7" s="83">
        <v>169.1</v>
      </c>
      <c r="FV7" s="83">
        <v>186.1</v>
      </c>
      <c r="FW7" s="83">
        <v>195.1</v>
      </c>
      <c r="FX7" s="83">
        <v>174.8</v>
      </c>
      <c r="FY7" s="83">
        <v>89.4</v>
      </c>
      <c r="FZ7" s="83">
        <v>83.3</v>
      </c>
      <c r="GA7" s="83">
        <v>73.2</v>
      </c>
      <c r="GB7" s="83">
        <v>71.400000000000006</v>
      </c>
      <c r="GC7" s="83">
        <v>82</v>
      </c>
      <c r="GD7" s="83">
        <v>46.7</v>
      </c>
      <c r="GE7" s="83">
        <v>48.1</v>
      </c>
      <c r="GF7" s="83">
        <v>49.6</v>
      </c>
      <c r="GG7" s="83">
        <v>50.5</v>
      </c>
      <c r="GH7" s="83">
        <v>48.2</v>
      </c>
      <c r="GI7" s="83">
        <v>61.7</v>
      </c>
      <c r="GJ7" s="83">
        <v>62.1</v>
      </c>
      <c r="GK7" s="83">
        <v>62.6</v>
      </c>
      <c r="GL7" s="83">
        <v>63.4</v>
      </c>
      <c r="GM7" s="83">
        <v>63.8</v>
      </c>
      <c r="GN7" s="83">
        <v>1.8</v>
      </c>
      <c r="GO7" s="83">
        <v>1.8</v>
      </c>
      <c r="GP7" s="83">
        <v>2.6</v>
      </c>
      <c r="GQ7" s="83">
        <v>2.4</v>
      </c>
      <c r="GR7" s="83">
        <v>10.8</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v>20989</v>
      </c>
      <c r="KW7" s="83">
        <v>13.2</v>
      </c>
      <c r="KX7" s="83">
        <v>17</v>
      </c>
      <c r="KY7" s="83">
        <v>16.7</v>
      </c>
      <c r="KZ7" s="83">
        <v>16.7</v>
      </c>
      <c r="LA7" s="83">
        <v>18</v>
      </c>
      <c r="LB7" s="83">
        <v>11.8</v>
      </c>
      <c r="LC7" s="83">
        <v>15.3</v>
      </c>
      <c r="LD7" s="83">
        <v>15.4</v>
      </c>
      <c r="LE7" s="83">
        <v>15.1</v>
      </c>
      <c r="LF7" s="83">
        <v>15.5</v>
      </c>
      <c r="LG7" s="83">
        <v>0.6</v>
      </c>
      <c r="LH7" s="83">
        <v>3.7</v>
      </c>
      <c r="LI7" s="83">
        <v>1.2</v>
      </c>
      <c r="LJ7" s="83">
        <v>1.1000000000000001</v>
      </c>
      <c r="LK7" s="83">
        <v>0.8</v>
      </c>
      <c r="LL7" s="83">
        <v>1.4</v>
      </c>
      <c r="LM7" s="83">
        <v>2.4</v>
      </c>
      <c r="LN7" s="83">
        <v>4.0999999999999996</v>
      </c>
      <c r="LO7" s="83">
        <v>2.2000000000000002</v>
      </c>
      <c r="LP7" s="83">
        <v>2.4</v>
      </c>
      <c r="LQ7" s="83">
        <v>824.4</v>
      </c>
      <c r="LR7" s="83">
        <v>633.1</v>
      </c>
      <c r="LS7" s="83">
        <v>629.4</v>
      </c>
      <c r="LT7" s="83">
        <v>587</v>
      </c>
      <c r="LU7" s="83">
        <v>500.2</v>
      </c>
      <c r="LV7" s="83">
        <v>596.79999999999995</v>
      </c>
      <c r="LW7" s="83">
        <v>494.6</v>
      </c>
      <c r="LX7" s="83">
        <v>469.5</v>
      </c>
      <c r="LY7" s="83">
        <v>391.3</v>
      </c>
      <c r="LZ7" s="83">
        <v>270.5</v>
      </c>
      <c r="MA7" s="83">
        <v>6.3</v>
      </c>
      <c r="MB7" s="83">
        <v>11.8</v>
      </c>
      <c r="MC7" s="83">
        <v>13.7</v>
      </c>
      <c r="MD7" s="83">
        <v>22.6</v>
      </c>
      <c r="ME7" s="83">
        <v>27.9</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12</v>
      </c>
      <c r="MV7" s="83">
        <v>12</v>
      </c>
      <c r="MW7" s="83">
        <v>12</v>
      </c>
      <c r="MX7" s="83">
        <v>12</v>
      </c>
      <c r="MY7" s="83" t="s">
        <v>129</v>
      </c>
      <c r="MZ7" s="83" t="s">
        <v>129</v>
      </c>
      <c r="NA7" s="83" t="s">
        <v>129</v>
      </c>
      <c r="NB7" s="83" t="s">
        <v>129</v>
      </c>
      <c r="NC7" s="83" t="s">
        <v>129</v>
      </c>
      <c r="ND7" s="83" t="s">
        <v>129</v>
      </c>
      <c r="NE7" s="83" t="s">
        <v>129</v>
      </c>
      <c r="NF7" s="83" t="s">
        <v>129</v>
      </c>
      <c r="NG7" s="83">
        <v>4</v>
      </c>
      <c r="NH7" s="83">
        <v>4</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（最大出力合計157,489kW）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（最大出力合計136,500kW）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（最大出力合計20,989kW）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179.2</v>
      </c>
      <c r="AZ11" s="95">
        <f>AZ7</f>
        <v>187.9</v>
      </c>
      <c r="BA11" s="95">
        <f>BA7</f>
        <v>164.7</v>
      </c>
      <c r="BB11" s="95">
        <f>BB7</f>
        <v>161</v>
      </c>
      <c r="BC11" s="95">
        <f>BC7</f>
        <v>180.3</v>
      </c>
      <c r="BD11" s="84"/>
      <c r="BE11" s="84"/>
      <c r="BF11" s="84"/>
      <c r="BG11" s="84"/>
      <c r="BH11" s="84"/>
      <c r="BI11" s="94" t="s">
        <v>142</v>
      </c>
      <c r="BJ11" s="95">
        <f>BJ7</f>
        <v>191.7</v>
      </c>
      <c r="BK11" s="95">
        <f>BK7</f>
        <v>203.8</v>
      </c>
      <c r="BL11" s="95">
        <f>BL7</f>
        <v>174.1</v>
      </c>
      <c r="BM11" s="95">
        <f>BM7</f>
        <v>167.7</v>
      </c>
      <c r="BN11" s="95">
        <f>BN7</f>
        <v>190</v>
      </c>
      <c r="BO11" s="84"/>
      <c r="BP11" s="84"/>
      <c r="BQ11" s="84"/>
      <c r="BR11" s="84"/>
      <c r="BS11" s="84"/>
      <c r="BT11" s="94" t="s">
        <v>143</v>
      </c>
      <c r="BU11" s="95">
        <f>BU7</f>
        <v>412.1</v>
      </c>
      <c r="BV11" s="95">
        <f>BV7</f>
        <v>508.4</v>
      </c>
      <c r="BW11" s="95">
        <f>BW7</f>
        <v>540.9</v>
      </c>
      <c r="BX11" s="95">
        <f>BX7</f>
        <v>531</v>
      </c>
      <c r="BY11" s="95">
        <f>BY7</f>
        <v>503.3</v>
      </c>
      <c r="BZ11" s="84"/>
      <c r="CA11" s="84"/>
      <c r="CB11" s="84"/>
      <c r="CC11" s="84"/>
      <c r="CD11" s="84"/>
      <c r="CE11" s="94" t="s">
        <v>144</v>
      </c>
      <c r="CF11" s="95">
        <f>CF7</f>
        <v>9470.2999999999993</v>
      </c>
      <c r="CG11" s="95">
        <f>CG7</f>
        <v>8851.9</v>
      </c>
      <c r="CH11" s="95">
        <f>CH7</f>
        <v>8089.7</v>
      </c>
      <c r="CI11" s="95">
        <f>CI7</f>
        <v>8395.1</v>
      </c>
      <c r="CJ11" s="95">
        <f>CJ7</f>
        <v>7578.8</v>
      </c>
      <c r="CK11" s="84"/>
      <c r="CL11" s="84"/>
      <c r="CM11" s="84"/>
      <c r="CN11" s="84"/>
      <c r="CO11" s="94" t="s">
        <v>143</v>
      </c>
      <c r="CP11" s="96">
        <f>CP7</f>
        <v>6374240</v>
      </c>
      <c r="CQ11" s="96">
        <f>CQ7</f>
        <v>6551426</v>
      </c>
      <c r="CR11" s="96">
        <f>CR7</f>
        <v>5165923</v>
      </c>
      <c r="CS11" s="96">
        <f>CS7</f>
        <v>5783613</v>
      </c>
      <c r="CT11" s="96">
        <f>CT7</f>
        <v>5855681</v>
      </c>
      <c r="CU11" s="84"/>
      <c r="CV11" s="84"/>
      <c r="CW11" s="84"/>
      <c r="CX11" s="84"/>
      <c r="CY11" s="84"/>
      <c r="CZ11" s="94" t="s">
        <v>143</v>
      </c>
      <c r="DA11" s="95">
        <f>DA7</f>
        <v>43.2</v>
      </c>
      <c r="DB11" s="95">
        <f>DB7</f>
        <v>38.9</v>
      </c>
      <c r="DC11" s="95">
        <f>DC7</f>
        <v>45.1</v>
      </c>
      <c r="DD11" s="95">
        <f>DD7</f>
        <v>42</v>
      </c>
      <c r="DE11" s="95">
        <f>DE7</f>
        <v>46.1</v>
      </c>
      <c r="DF11" s="84"/>
      <c r="DG11" s="84"/>
      <c r="DH11" s="84"/>
      <c r="DI11" s="84"/>
      <c r="DJ11" s="94" t="s">
        <v>143</v>
      </c>
      <c r="DK11" s="95">
        <f>DK7</f>
        <v>7.6</v>
      </c>
      <c r="DL11" s="95">
        <f>DL7</f>
        <v>14.7</v>
      </c>
      <c r="DM11" s="95">
        <f>DM7</f>
        <v>9.6999999999999993</v>
      </c>
      <c r="DN11" s="95">
        <f>DN7</f>
        <v>10.199999999999999</v>
      </c>
      <c r="DO11" s="95">
        <f>DO7</f>
        <v>6.4</v>
      </c>
      <c r="DP11" s="84"/>
      <c r="DQ11" s="84"/>
      <c r="DR11" s="84"/>
      <c r="DS11" s="84"/>
      <c r="DT11" s="94" t="s">
        <v>143</v>
      </c>
      <c r="DU11" s="95">
        <f>DU7</f>
        <v>217.8</v>
      </c>
      <c r="DV11" s="95">
        <f>DV7</f>
        <v>232.8</v>
      </c>
      <c r="DW11" s="95">
        <f>DW7</f>
        <v>251</v>
      </c>
      <c r="DX11" s="95">
        <f>DX7</f>
        <v>256.10000000000002</v>
      </c>
      <c r="DY11" s="95">
        <f>DY7</f>
        <v>223.1</v>
      </c>
      <c r="DZ11" s="84"/>
      <c r="EA11" s="84"/>
      <c r="EB11" s="84"/>
      <c r="EC11" s="84"/>
      <c r="ED11" s="94" t="s">
        <v>143</v>
      </c>
      <c r="EE11" s="95">
        <f>EE7</f>
        <v>42.2</v>
      </c>
      <c r="EF11" s="95">
        <f>EF7</f>
        <v>44.1</v>
      </c>
      <c r="EG11" s="95">
        <f>EG7</f>
        <v>45.6</v>
      </c>
      <c r="EH11" s="95">
        <f>EH7</f>
        <v>47.4</v>
      </c>
      <c r="EI11" s="95">
        <f>EI7</f>
        <v>46.1</v>
      </c>
      <c r="EJ11" s="84"/>
      <c r="EK11" s="84"/>
      <c r="EL11" s="84"/>
      <c r="EM11" s="84"/>
      <c r="EN11" s="94" t="s">
        <v>144</v>
      </c>
      <c r="EO11" s="95">
        <f>EO7</f>
        <v>11</v>
      </c>
      <c r="EP11" s="95">
        <f>EP7</f>
        <v>15.3</v>
      </c>
      <c r="EQ11" s="95">
        <f>EQ7</f>
        <v>16.899999999999999</v>
      </c>
      <c r="ER11" s="95">
        <f>ER7</f>
        <v>17.600000000000001</v>
      </c>
      <c r="ES11" s="95">
        <f>ES7</f>
        <v>24</v>
      </c>
      <c r="ET11" s="84"/>
      <c r="EU11" s="84"/>
      <c r="EV11" s="84"/>
      <c r="EW11" s="84"/>
      <c r="EX11" s="84"/>
      <c r="EY11" s="94" t="s">
        <v>143</v>
      </c>
      <c r="EZ11" s="95">
        <f>EZ7</f>
        <v>47.9</v>
      </c>
      <c r="FA11" s="95">
        <f>FA7</f>
        <v>42.3</v>
      </c>
      <c r="FB11" s="95">
        <f>FB7</f>
        <v>49.6</v>
      </c>
      <c r="FC11" s="95">
        <f>FC7</f>
        <v>46</v>
      </c>
      <c r="FD11" s="95">
        <f>FD7</f>
        <v>50.4</v>
      </c>
      <c r="FE11" s="84"/>
      <c r="FF11" s="84"/>
      <c r="FG11" s="84"/>
      <c r="FH11" s="84"/>
      <c r="FI11" s="94" t="s">
        <v>144</v>
      </c>
      <c r="FJ11" s="95">
        <f>FJ7</f>
        <v>8.6</v>
      </c>
      <c r="FK11" s="95">
        <f>FK7</f>
        <v>17.5</v>
      </c>
      <c r="FL11" s="95">
        <f>FL7</f>
        <v>11.8</v>
      </c>
      <c r="FM11" s="95">
        <f>FM7</f>
        <v>12.7</v>
      </c>
      <c r="FN11" s="95">
        <f>FN7</f>
        <v>7.8</v>
      </c>
      <c r="FO11" s="84"/>
      <c r="FP11" s="84"/>
      <c r="FQ11" s="84"/>
      <c r="FR11" s="84"/>
      <c r="FS11" s="94" t="s">
        <v>142</v>
      </c>
      <c r="FT11" s="95">
        <f>FT7</f>
        <v>155.1</v>
      </c>
      <c r="FU11" s="95">
        <f>FU7</f>
        <v>169.1</v>
      </c>
      <c r="FV11" s="95">
        <f>FV7</f>
        <v>186.1</v>
      </c>
      <c r="FW11" s="95">
        <f>FW7</f>
        <v>195.1</v>
      </c>
      <c r="FX11" s="95">
        <f>FX7</f>
        <v>174.8</v>
      </c>
      <c r="FY11" s="84"/>
      <c r="FZ11" s="84"/>
      <c r="GA11" s="84"/>
      <c r="GB11" s="84"/>
      <c r="GC11" s="94" t="s">
        <v>143</v>
      </c>
      <c r="GD11" s="95">
        <f>GD7</f>
        <v>46.7</v>
      </c>
      <c r="GE11" s="95">
        <f>GE7</f>
        <v>48.1</v>
      </c>
      <c r="GF11" s="95">
        <f>GF7</f>
        <v>49.6</v>
      </c>
      <c r="GG11" s="95">
        <f>GG7</f>
        <v>50.5</v>
      </c>
      <c r="GH11" s="95">
        <f>GH7</f>
        <v>48.2</v>
      </c>
      <c r="GI11" s="84"/>
      <c r="GJ11" s="84"/>
      <c r="GK11" s="84"/>
      <c r="GL11" s="84"/>
      <c r="GM11" s="94" t="s">
        <v>143</v>
      </c>
      <c r="GN11" s="95">
        <f>GN7</f>
        <v>1.8</v>
      </c>
      <c r="GO11" s="95">
        <f>GO7</f>
        <v>1.8</v>
      </c>
      <c r="GP11" s="95">
        <f>GP7</f>
        <v>2.6</v>
      </c>
      <c r="GQ11" s="95">
        <f>GQ7</f>
        <v>2.4</v>
      </c>
      <c r="GR11" s="95">
        <f>GR7</f>
        <v>10.8</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13.2</v>
      </c>
      <c r="KX11" s="95">
        <f>KX7</f>
        <v>17</v>
      </c>
      <c r="KY11" s="95">
        <f>KY7</f>
        <v>16.7</v>
      </c>
      <c r="KZ11" s="95">
        <f>KZ7</f>
        <v>16.7</v>
      </c>
      <c r="LA11" s="95">
        <f>LA7</f>
        <v>18</v>
      </c>
      <c r="LB11" s="84"/>
      <c r="LC11" s="84"/>
      <c r="LD11" s="84"/>
      <c r="LE11" s="84"/>
      <c r="LF11" s="94" t="s">
        <v>143</v>
      </c>
      <c r="LG11" s="95">
        <f>LG7</f>
        <v>0.6</v>
      </c>
      <c r="LH11" s="95">
        <f>LH7</f>
        <v>3.7</v>
      </c>
      <c r="LI11" s="95">
        <f>LI7</f>
        <v>1.2</v>
      </c>
      <c r="LJ11" s="95">
        <f>LJ7</f>
        <v>1.1000000000000001</v>
      </c>
      <c r="LK11" s="95">
        <f>LK7</f>
        <v>0.8</v>
      </c>
      <c r="LL11" s="84"/>
      <c r="LM11" s="84"/>
      <c r="LN11" s="84"/>
      <c r="LO11" s="84"/>
      <c r="LP11" s="94" t="s">
        <v>143</v>
      </c>
      <c r="LQ11" s="95">
        <f>LQ7</f>
        <v>824.4</v>
      </c>
      <c r="LR11" s="95">
        <f>LR7</f>
        <v>633.1</v>
      </c>
      <c r="LS11" s="95">
        <f>LS7</f>
        <v>629.4</v>
      </c>
      <c r="LT11" s="95">
        <f>LT7</f>
        <v>587</v>
      </c>
      <c r="LU11" s="95">
        <f>LU7</f>
        <v>500.2</v>
      </c>
      <c r="LV11" s="84"/>
      <c r="LW11" s="84"/>
      <c r="LX11" s="84"/>
      <c r="LY11" s="84"/>
      <c r="LZ11" s="94" t="s">
        <v>144</v>
      </c>
      <c r="MA11" s="95">
        <f>MA7</f>
        <v>6.3</v>
      </c>
      <c r="MB11" s="95">
        <f>MB7</f>
        <v>11.8</v>
      </c>
      <c r="MC11" s="95">
        <f>MC7</f>
        <v>13.7</v>
      </c>
      <c r="MD11" s="95">
        <f>MD7</f>
        <v>22.6</v>
      </c>
      <c r="ME11" s="95">
        <f>ME7</f>
        <v>27.9</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129.69999999999999</v>
      </c>
      <c r="AZ12" s="95">
        <f>BE7</f>
        <v>135.9</v>
      </c>
      <c r="BA12" s="95">
        <f>BF7</f>
        <v>130.5</v>
      </c>
      <c r="BB12" s="95">
        <f>BG7</f>
        <v>129.9</v>
      </c>
      <c r="BC12" s="95">
        <f>BH7</f>
        <v>130.19999999999999</v>
      </c>
      <c r="BD12" s="84"/>
      <c r="BE12" s="84"/>
      <c r="BF12" s="84"/>
      <c r="BG12" s="84"/>
      <c r="BH12" s="84"/>
      <c r="BI12" s="94" t="s">
        <v>146</v>
      </c>
      <c r="BJ12" s="95">
        <f>BO7</f>
        <v>130.4</v>
      </c>
      <c r="BK12" s="95">
        <f>BP7</f>
        <v>136.30000000000001</v>
      </c>
      <c r="BL12" s="95">
        <f>BQ7</f>
        <v>130.69999999999999</v>
      </c>
      <c r="BM12" s="95">
        <f>BR7</f>
        <v>128.9</v>
      </c>
      <c r="BN12" s="95">
        <f>BS7</f>
        <v>129.30000000000001</v>
      </c>
      <c r="BO12" s="84"/>
      <c r="BP12" s="84"/>
      <c r="BQ12" s="84"/>
      <c r="BR12" s="84"/>
      <c r="BS12" s="84"/>
      <c r="BT12" s="94" t="s">
        <v>146</v>
      </c>
      <c r="BU12" s="95">
        <f>BZ7</f>
        <v>716.7</v>
      </c>
      <c r="BV12" s="95">
        <f>CA7</f>
        <v>688</v>
      </c>
      <c r="BW12" s="95">
        <f>CB7</f>
        <v>707.7</v>
      </c>
      <c r="BX12" s="95">
        <f>CC7</f>
        <v>749.1</v>
      </c>
      <c r="BY12" s="95">
        <f>CD7</f>
        <v>763.6</v>
      </c>
      <c r="BZ12" s="84"/>
      <c r="CA12" s="84"/>
      <c r="CB12" s="84"/>
      <c r="CC12" s="84"/>
      <c r="CD12" s="84"/>
      <c r="CE12" s="94" t="s">
        <v>147</v>
      </c>
      <c r="CF12" s="95">
        <f>CK7</f>
        <v>8014.2</v>
      </c>
      <c r="CG12" s="95">
        <f>CL7</f>
        <v>8260</v>
      </c>
      <c r="CH12" s="95">
        <f>CM7</f>
        <v>8600.1</v>
      </c>
      <c r="CI12" s="95">
        <f>CN7</f>
        <v>9078.5</v>
      </c>
      <c r="CJ12" s="95">
        <f>CO7</f>
        <v>9106</v>
      </c>
      <c r="CK12" s="84"/>
      <c r="CL12" s="84"/>
      <c r="CM12" s="84"/>
      <c r="CN12" s="84"/>
      <c r="CO12" s="94" t="s">
        <v>146</v>
      </c>
      <c r="CP12" s="96">
        <f>CU7</f>
        <v>1494682</v>
      </c>
      <c r="CQ12" s="96">
        <f>CV7</f>
        <v>1543942</v>
      </c>
      <c r="CR12" s="96">
        <f>CW7</f>
        <v>1467681</v>
      </c>
      <c r="CS12" s="96">
        <f>CX7</f>
        <v>1533303</v>
      </c>
      <c r="CT12" s="96">
        <f>CY7</f>
        <v>1359753</v>
      </c>
      <c r="CU12" s="84"/>
      <c r="CV12" s="84"/>
      <c r="CW12" s="84"/>
      <c r="CX12" s="84"/>
      <c r="CY12" s="84"/>
      <c r="CZ12" s="94" t="s">
        <v>146</v>
      </c>
      <c r="DA12" s="95">
        <f>DF7</f>
        <v>37.700000000000003</v>
      </c>
      <c r="DB12" s="95">
        <f>DG7</f>
        <v>36.200000000000003</v>
      </c>
      <c r="DC12" s="95">
        <f>DH7</f>
        <v>36.5</v>
      </c>
      <c r="DD12" s="95">
        <f>DI7</f>
        <v>35.299999999999997</v>
      </c>
      <c r="DE12" s="95">
        <f>DJ7</f>
        <v>35</v>
      </c>
      <c r="DF12" s="84"/>
      <c r="DG12" s="84"/>
      <c r="DH12" s="84"/>
      <c r="DI12" s="84"/>
      <c r="DJ12" s="94" t="s">
        <v>146</v>
      </c>
      <c r="DK12" s="95">
        <f>DP7</f>
        <v>20</v>
      </c>
      <c r="DL12" s="95">
        <f>DQ7</f>
        <v>18.2</v>
      </c>
      <c r="DM12" s="95">
        <f>DR7</f>
        <v>20.9</v>
      </c>
      <c r="DN12" s="95">
        <f>DS7</f>
        <v>21.1</v>
      </c>
      <c r="DO12" s="95">
        <f>DT7</f>
        <v>19</v>
      </c>
      <c r="DP12" s="84"/>
      <c r="DQ12" s="84"/>
      <c r="DR12" s="84"/>
      <c r="DS12" s="84"/>
      <c r="DT12" s="94" t="s">
        <v>146</v>
      </c>
      <c r="DU12" s="95">
        <f>DZ7</f>
        <v>109.9</v>
      </c>
      <c r="DV12" s="95">
        <f>EA7</f>
        <v>103.6</v>
      </c>
      <c r="DW12" s="95">
        <f>EB7</f>
        <v>95.7</v>
      </c>
      <c r="DX12" s="95">
        <f>EC7</f>
        <v>88.5</v>
      </c>
      <c r="DY12" s="95">
        <f>ED7</f>
        <v>92.4</v>
      </c>
      <c r="DZ12" s="84"/>
      <c r="EA12" s="84"/>
      <c r="EB12" s="84"/>
      <c r="EC12" s="84"/>
      <c r="ED12" s="94" t="s">
        <v>146</v>
      </c>
      <c r="EE12" s="95">
        <f>EJ7</f>
        <v>59.6</v>
      </c>
      <c r="EF12" s="95">
        <f>EK7</f>
        <v>60.3</v>
      </c>
      <c r="EG12" s="95">
        <f>EL7</f>
        <v>60.2</v>
      </c>
      <c r="EH12" s="95">
        <f>EM7</f>
        <v>61.2</v>
      </c>
      <c r="EI12" s="95">
        <f>EN7</f>
        <v>61.9</v>
      </c>
      <c r="EJ12" s="84"/>
      <c r="EK12" s="84"/>
      <c r="EL12" s="84"/>
      <c r="EM12" s="84"/>
      <c r="EN12" s="94" t="s">
        <v>146</v>
      </c>
      <c r="EO12" s="95">
        <f>ET7</f>
        <v>18.7</v>
      </c>
      <c r="EP12" s="95">
        <f>EU7</f>
        <v>20.5</v>
      </c>
      <c r="EQ12" s="95">
        <f>EV7</f>
        <v>21.4</v>
      </c>
      <c r="ER12" s="95">
        <f>EW7</f>
        <v>22.6</v>
      </c>
      <c r="ES12" s="95">
        <f>EX7</f>
        <v>22.2</v>
      </c>
      <c r="ET12" s="84"/>
      <c r="EU12" s="84"/>
      <c r="EV12" s="84"/>
      <c r="EW12" s="84"/>
      <c r="EX12" s="84"/>
      <c r="EY12" s="94" t="s">
        <v>146</v>
      </c>
      <c r="EZ12" s="95">
        <f>IF($EZ$8,FE7,"-")</f>
        <v>39.1</v>
      </c>
      <c r="FA12" s="95">
        <f>IF($EZ$8,FF7,"-")</f>
        <v>37.299999999999997</v>
      </c>
      <c r="FB12" s="95">
        <f>IF($EZ$8,FG7,"-")</f>
        <v>38</v>
      </c>
      <c r="FC12" s="95">
        <f>IF($EZ$8,FH7,"-")</f>
        <v>36.5</v>
      </c>
      <c r="FD12" s="95">
        <f>IF($EZ$8,FI7,"-")</f>
        <v>36.6</v>
      </c>
      <c r="FE12" s="84"/>
      <c r="FF12" s="84"/>
      <c r="FG12" s="84"/>
      <c r="FH12" s="84"/>
      <c r="FI12" s="94" t="s">
        <v>146</v>
      </c>
      <c r="FJ12" s="95">
        <f>IF($FJ$8,FO7,"-")</f>
        <v>21.4</v>
      </c>
      <c r="FK12" s="95">
        <f>IF($FJ$8,FP7,"-")</f>
        <v>19.3</v>
      </c>
      <c r="FL12" s="95">
        <f>IF($FJ$8,FQ7,"-")</f>
        <v>20.6</v>
      </c>
      <c r="FM12" s="95">
        <f>IF($FJ$8,FR7,"-")</f>
        <v>21.6</v>
      </c>
      <c r="FN12" s="95">
        <f>IF($FJ$8,FS7,"-")</f>
        <v>20</v>
      </c>
      <c r="FO12" s="84"/>
      <c r="FP12" s="84"/>
      <c r="FQ12" s="84"/>
      <c r="FR12" s="84"/>
      <c r="FS12" s="94" t="s">
        <v>146</v>
      </c>
      <c r="FT12" s="95">
        <f>IF($FT$8,FY7,"-")</f>
        <v>89.4</v>
      </c>
      <c r="FU12" s="95">
        <f>IF($FT$8,FZ7,"-")</f>
        <v>83.3</v>
      </c>
      <c r="FV12" s="95">
        <f>IF($FT$8,GA7,"-")</f>
        <v>73.2</v>
      </c>
      <c r="FW12" s="95">
        <f>IF($FT$8,GB7,"-")</f>
        <v>71.400000000000006</v>
      </c>
      <c r="FX12" s="95">
        <f>IF($FT$8,GC7,"-")</f>
        <v>82</v>
      </c>
      <c r="FY12" s="84"/>
      <c r="FZ12" s="84"/>
      <c r="GA12" s="84"/>
      <c r="GB12" s="84"/>
      <c r="GC12" s="94" t="s">
        <v>146</v>
      </c>
      <c r="GD12" s="95">
        <f>IF($GD$8,GI7,"-")</f>
        <v>61.7</v>
      </c>
      <c r="GE12" s="95">
        <f>IF($GD$8,GJ7,"-")</f>
        <v>62.1</v>
      </c>
      <c r="GF12" s="95">
        <f>IF($GD$8,GK7,"-")</f>
        <v>62.6</v>
      </c>
      <c r="GG12" s="95">
        <f>IF($GD$8,GL7,"-")</f>
        <v>63.4</v>
      </c>
      <c r="GH12" s="95">
        <f>IF($GD$8,GM7,"-")</f>
        <v>63.8</v>
      </c>
      <c r="GI12" s="84"/>
      <c r="GJ12" s="84"/>
      <c r="GK12" s="84"/>
      <c r="GL12" s="84"/>
      <c r="GM12" s="94" t="s">
        <v>146</v>
      </c>
      <c r="GN12" s="95">
        <f>IF($GN$8,GS7,"-")</f>
        <v>13.3</v>
      </c>
      <c r="GO12" s="95">
        <f>IF($GN$8,GT7,"-")</f>
        <v>14.4</v>
      </c>
      <c r="GP12" s="95">
        <f>IF($GN$8,GU7,"-")</f>
        <v>15.3</v>
      </c>
      <c r="GQ12" s="95">
        <f>IF($GN$8,GV7,"-")</f>
        <v>16.100000000000001</v>
      </c>
      <c r="GR12" s="95">
        <f>IF($GN$8,GW7,"-")</f>
        <v>15.2</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f>IF($KW$8,LB7,"-")</f>
        <v>11.8</v>
      </c>
      <c r="KX12" s="95">
        <f>IF($KW$8,LC7,"-")</f>
        <v>15.3</v>
      </c>
      <c r="KY12" s="95">
        <f>IF($KW$8,LD7,"-")</f>
        <v>15.4</v>
      </c>
      <c r="KZ12" s="95">
        <f>IF($KW$8,LE7,"-")</f>
        <v>15.1</v>
      </c>
      <c r="LA12" s="95">
        <f>IF($KW$8,LF7,"-")</f>
        <v>15.5</v>
      </c>
      <c r="LB12" s="84"/>
      <c r="LC12" s="84"/>
      <c r="LD12" s="84"/>
      <c r="LE12" s="84"/>
      <c r="LF12" s="94" t="s">
        <v>146</v>
      </c>
      <c r="LG12" s="95">
        <f>IF($LG$8,LL7,"-")</f>
        <v>1.4</v>
      </c>
      <c r="LH12" s="95">
        <f>IF($LG$8,LM7,"-")</f>
        <v>2.4</v>
      </c>
      <c r="LI12" s="95">
        <f>IF($LG$8,LN7,"-")</f>
        <v>4.0999999999999996</v>
      </c>
      <c r="LJ12" s="95">
        <f>IF($LG$8,LO7,"-")</f>
        <v>2.2000000000000002</v>
      </c>
      <c r="LK12" s="95">
        <f>IF($LG$8,LP7,"-")</f>
        <v>2.4</v>
      </c>
      <c r="LL12" s="84"/>
      <c r="LM12" s="84"/>
      <c r="LN12" s="84"/>
      <c r="LO12" s="84"/>
      <c r="LP12" s="94" t="s">
        <v>146</v>
      </c>
      <c r="LQ12" s="95">
        <f>IF($LQ$8,LV7,"-")</f>
        <v>596.79999999999995</v>
      </c>
      <c r="LR12" s="95">
        <f>IF($LQ$8,LW7,"-")</f>
        <v>494.6</v>
      </c>
      <c r="LS12" s="95">
        <f>IF($LQ$8,LX7,"-")</f>
        <v>469.5</v>
      </c>
      <c r="LT12" s="95">
        <f>IF($LQ$8,LY7,"-")</f>
        <v>391.3</v>
      </c>
      <c r="LU12" s="95">
        <f>IF($LQ$8,LZ7,"-")</f>
        <v>270.5</v>
      </c>
      <c r="LV12" s="84"/>
      <c r="LW12" s="84"/>
      <c r="LX12" s="84"/>
      <c r="LY12" s="84"/>
      <c r="LZ12" s="94" t="s">
        <v>146</v>
      </c>
      <c r="MA12" s="95">
        <f>IF($MA$8,MF7,"-")</f>
        <v>5.6</v>
      </c>
      <c r="MB12" s="95">
        <f>IF($MA$8,MG7,"-")</f>
        <v>11.5</v>
      </c>
      <c r="MC12" s="95">
        <f>IF($MA$8,MH7,"-")</f>
        <v>16.100000000000001</v>
      </c>
      <c r="MD12" s="95">
        <f>IF($MA$8,MI7,"-")</f>
        <v>22.3</v>
      </c>
      <c r="ME12" s="95">
        <f>IF($MA$8,MJ7,"-")</f>
        <v>27.3</v>
      </c>
      <c r="MF12" s="84"/>
      <c r="MG12" s="84"/>
      <c r="MH12" s="84"/>
      <c r="MI12" s="84"/>
      <c r="MJ12" s="94" t="s">
        <v>148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4" t="s">
        <v>151</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84" t="s">
        <v>152</v>
      </c>
      <c r="C15" s="184"/>
      <c r="D15" s="100"/>
      <c r="E15" s="97">
        <v>1</v>
      </c>
      <c r="F15" s="184" t="s">
        <v>153</v>
      </c>
      <c r="G15" s="184"/>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84" t="s">
        <v>156</v>
      </c>
      <c r="C16" s="184"/>
      <c r="D16" s="100"/>
      <c r="E16" s="97">
        <f>E15+1</f>
        <v>2</v>
      </c>
      <c r="F16" s="184" t="s">
        <v>157</v>
      </c>
      <c r="G16" s="184"/>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84" t="s">
        <v>159</v>
      </c>
      <c r="C17" s="184"/>
      <c r="D17" s="100"/>
      <c r="E17" s="97">
        <f t="shared" ref="E17" si="8">E16+1</f>
        <v>3</v>
      </c>
      <c r="F17" s="184" t="s">
        <v>160</v>
      </c>
      <c r="G17" s="184"/>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179.2</v>
      </c>
      <c r="AZ17" s="106">
        <f t="shared" ref="AZ17:BC17" si="9">IF(AZ7="-",NA(),AZ7)</f>
        <v>187.9</v>
      </c>
      <c r="BA17" s="106">
        <f t="shared" si="9"/>
        <v>164.7</v>
      </c>
      <c r="BB17" s="106">
        <f t="shared" si="9"/>
        <v>161</v>
      </c>
      <c r="BC17" s="106">
        <f t="shared" si="9"/>
        <v>180.3</v>
      </c>
      <c r="BD17" s="100"/>
      <c r="BE17" s="100"/>
      <c r="BF17" s="100"/>
      <c r="BG17" s="100"/>
      <c r="BH17" s="100"/>
      <c r="BI17" s="105" t="s">
        <v>162</v>
      </c>
      <c r="BJ17" s="106">
        <f>IF(BJ7="-",NA(),BJ7)</f>
        <v>191.7</v>
      </c>
      <c r="BK17" s="106">
        <f t="shared" ref="BK17:BN17" si="10">IF(BK7="-",NA(),BK7)</f>
        <v>203.8</v>
      </c>
      <c r="BL17" s="106">
        <f t="shared" si="10"/>
        <v>174.1</v>
      </c>
      <c r="BM17" s="106">
        <f t="shared" si="10"/>
        <v>167.7</v>
      </c>
      <c r="BN17" s="106">
        <f t="shared" si="10"/>
        <v>190</v>
      </c>
      <c r="BO17" s="100"/>
      <c r="BP17" s="100"/>
      <c r="BQ17" s="100"/>
      <c r="BR17" s="100"/>
      <c r="BS17" s="100"/>
      <c r="BT17" s="105" t="s">
        <v>162</v>
      </c>
      <c r="BU17" s="106">
        <f>IF(BU7="-",NA(),BU7)</f>
        <v>412.1</v>
      </c>
      <c r="BV17" s="106">
        <f t="shared" ref="BV17:BY17" si="11">IF(BV7="-",NA(),BV7)</f>
        <v>508.4</v>
      </c>
      <c r="BW17" s="106">
        <f t="shared" si="11"/>
        <v>540.9</v>
      </c>
      <c r="BX17" s="106">
        <f t="shared" si="11"/>
        <v>531</v>
      </c>
      <c r="BY17" s="106">
        <f t="shared" si="11"/>
        <v>503.3</v>
      </c>
      <c r="BZ17" s="100"/>
      <c r="CA17" s="100"/>
      <c r="CB17" s="100"/>
      <c r="CC17" s="100"/>
      <c r="CD17" s="100"/>
      <c r="CE17" s="105" t="s">
        <v>162</v>
      </c>
      <c r="CF17" s="106">
        <f>IF(CF7="-",NA(),CF7)</f>
        <v>9470.2999999999993</v>
      </c>
      <c r="CG17" s="106">
        <f t="shared" ref="CG17:CJ17" si="12">IF(CG7="-",NA(),CG7)</f>
        <v>8851.9</v>
      </c>
      <c r="CH17" s="106">
        <f t="shared" si="12"/>
        <v>8089.7</v>
      </c>
      <c r="CI17" s="106">
        <f t="shared" si="12"/>
        <v>8395.1</v>
      </c>
      <c r="CJ17" s="106">
        <f t="shared" si="12"/>
        <v>7578.8</v>
      </c>
      <c r="CK17" s="100"/>
      <c r="CL17" s="100"/>
      <c r="CM17" s="100"/>
      <c r="CN17" s="100"/>
      <c r="CO17" s="105" t="s">
        <v>162</v>
      </c>
      <c r="CP17" s="107">
        <f>IF(CP7="-",NA(),CP7)</f>
        <v>6374240</v>
      </c>
      <c r="CQ17" s="107">
        <f t="shared" ref="CQ17:CT17" si="13">IF(CQ7="-",NA(),CQ7)</f>
        <v>6551426</v>
      </c>
      <c r="CR17" s="107">
        <f t="shared" si="13"/>
        <v>5165923</v>
      </c>
      <c r="CS17" s="107">
        <f t="shared" si="13"/>
        <v>5783613</v>
      </c>
      <c r="CT17" s="107">
        <f t="shared" si="13"/>
        <v>5855681</v>
      </c>
      <c r="CU17" s="100"/>
      <c r="CV17" s="100"/>
      <c r="CW17" s="100"/>
      <c r="CX17" s="100"/>
      <c r="CY17" s="100"/>
      <c r="CZ17" s="105" t="s">
        <v>162</v>
      </c>
      <c r="DA17" s="106">
        <f>IF(DA7="-",NA(),DA7)</f>
        <v>43.2</v>
      </c>
      <c r="DB17" s="106">
        <f t="shared" ref="DB17:DE17" si="14">IF(DB7="-",NA(),DB7)</f>
        <v>38.9</v>
      </c>
      <c r="DC17" s="106">
        <f t="shared" si="14"/>
        <v>45.1</v>
      </c>
      <c r="DD17" s="106">
        <f t="shared" si="14"/>
        <v>42</v>
      </c>
      <c r="DE17" s="106">
        <f t="shared" si="14"/>
        <v>46.1</v>
      </c>
      <c r="DF17" s="100"/>
      <c r="DG17" s="100"/>
      <c r="DH17" s="100"/>
      <c r="DI17" s="100"/>
      <c r="DJ17" s="105" t="s">
        <v>162</v>
      </c>
      <c r="DK17" s="106">
        <f>IF(DK7="-",NA(),DK7)</f>
        <v>7.6</v>
      </c>
      <c r="DL17" s="106">
        <f t="shared" ref="DL17:DO17" si="15">IF(DL7="-",NA(),DL7)</f>
        <v>14.7</v>
      </c>
      <c r="DM17" s="106">
        <f t="shared" si="15"/>
        <v>9.6999999999999993</v>
      </c>
      <c r="DN17" s="106">
        <f t="shared" si="15"/>
        <v>10.199999999999999</v>
      </c>
      <c r="DO17" s="106">
        <f t="shared" si="15"/>
        <v>6.4</v>
      </c>
      <c r="DP17" s="100"/>
      <c r="DQ17" s="100"/>
      <c r="DR17" s="100"/>
      <c r="DS17" s="100"/>
      <c r="DT17" s="105" t="s">
        <v>163</v>
      </c>
      <c r="DU17" s="106">
        <f>IF(DU7="-",NA(),DU7)</f>
        <v>217.8</v>
      </c>
      <c r="DV17" s="106">
        <f t="shared" ref="DV17:DY17" si="16">IF(DV7="-",NA(),DV7)</f>
        <v>232.8</v>
      </c>
      <c r="DW17" s="106">
        <f t="shared" si="16"/>
        <v>251</v>
      </c>
      <c r="DX17" s="106">
        <f t="shared" si="16"/>
        <v>256.10000000000002</v>
      </c>
      <c r="DY17" s="106">
        <f t="shared" si="16"/>
        <v>223.1</v>
      </c>
      <c r="DZ17" s="100"/>
      <c r="EA17" s="100"/>
      <c r="EB17" s="100"/>
      <c r="EC17" s="100"/>
      <c r="ED17" s="105" t="s">
        <v>162</v>
      </c>
      <c r="EE17" s="106">
        <f>IF(EE7="-",NA(),EE7)</f>
        <v>42.2</v>
      </c>
      <c r="EF17" s="106">
        <f t="shared" ref="EF17:EI17" si="17">IF(EF7="-",NA(),EF7)</f>
        <v>44.1</v>
      </c>
      <c r="EG17" s="106">
        <f t="shared" si="17"/>
        <v>45.6</v>
      </c>
      <c r="EH17" s="106">
        <f t="shared" si="17"/>
        <v>47.4</v>
      </c>
      <c r="EI17" s="106">
        <f t="shared" si="17"/>
        <v>46.1</v>
      </c>
      <c r="EJ17" s="100"/>
      <c r="EK17" s="100"/>
      <c r="EL17" s="100"/>
      <c r="EM17" s="100"/>
      <c r="EN17" s="105" t="s">
        <v>162</v>
      </c>
      <c r="EO17" s="106">
        <f>IF(EO7="-",NA(),EO7)</f>
        <v>11</v>
      </c>
      <c r="EP17" s="106">
        <f t="shared" ref="EP17:ES17" si="18">IF(EP7="-",NA(),EP7)</f>
        <v>15.3</v>
      </c>
      <c r="EQ17" s="106">
        <f t="shared" si="18"/>
        <v>16.899999999999999</v>
      </c>
      <c r="ER17" s="106">
        <f t="shared" si="18"/>
        <v>17.600000000000001</v>
      </c>
      <c r="ES17" s="106">
        <f t="shared" si="18"/>
        <v>24</v>
      </c>
      <c r="ET17" s="100"/>
      <c r="EU17" s="100"/>
      <c r="EV17" s="100"/>
      <c r="EW17" s="100"/>
      <c r="EX17" s="100"/>
      <c r="EY17" s="105" t="s">
        <v>162</v>
      </c>
      <c r="EZ17" s="106">
        <f>IF(EZ7="-",NA(),EZ7)</f>
        <v>47.9</v>
      </c>
      <c r="FA17" s="106">
        <f t="shared" ref="FA17:FD17" si="19">IF(FA7="-",NA(),FA7)</f>
        <v>42.3</v>
      </c>
      <c r="FB17" s="106">
        <f t="shared" si="19"/>
        <v>49.6</v>
      </c>
      <c r="FC17" s="106">
        <f t="shared" si="19"/>
        <v>46</v>
      </c>
      <c r="FD17" s="106">
        <f t="shared" si="19"/>
        <v>50.4</v>
      </c>
      <c r="FE17" s="100"/>
      <c r="FF17" s="100"/>
      <c r="FG17" s="100"/>
      <c r="FH17" s="100"/>
      <c r="FI17" s="105" t="s">
        <v>162</v>
      </c>
      <c r="FJ17" s="106">
        <f>IF(FJ7="-",NA(),FJ7)</f>
        <v>8.6</v>
      </c>
      <c r="FK17" s="106">
        <f t="shared" ref="FK17:FN17" si="20">IF(FK7="-",NA(),FK7)</f>
        <v>17.5</v>
      </c>
      <c r="FL17" s="106">
        <f t="shared" si="20"/>
        <v>11.8</v>
      </c>
      <c r="FM17" s="106">
        <f t="shared" si="20"/>
        <v>12.7</v>
      </c>
      <c r="FN17" s="106">
        <f t="shared" si="20"/>
        <v>7.8</v>
      </c>
      <c r="FO17" s="100"/>
      <c r="FP17" s="100"/>
      <c r="FQ17" s="100"/>
      <c r="FR17" s="100"/>
      <c r="FS17" s="105" t="s">
        <v>164</v>
      </c>
      <c r="FT17" s="106">
        <f>IF(FT7="-",NA(),FT7)</f>
        <v>155.1</v>
      </c>
      <c r="FU17" s="106">
        <f t="shared" ref="FU17:FX17" si="21">IF(FU7="-",NA(),FU7)</f>
        <v>169.1</v>
      </c>
      <c r="FV17" s="106">
        <f t="shared" si="21"/>
        <v>186.1</v>
      </c>
      <c r="FW17" s="106">
        <f t="shared" si="21"/>
        <v>195.1</v>
      </c>
      <c r="FX17" s="106">
        <f t="shared" si="21"/>
        <v>174.8</v>
      </c>
      <c r="FY17" s="100"/>
      <c r="FZ17" s="100"/>
      <c r="GA17" s="100"/>
      <c r="GB17" s="100"/>
      <c r="GC17" s="105" t="s">
        <v>162</v>
      </c>
      <c r="GD17" s="106">
        <f>IF(GD7="-",NA(),GD7)</f>
        <v>46.7</v>
      </c>
      <c r="GE17" s="106">
        <f t="shared" ref="GE17:GH17" si="22">IF(GE7="-",NA(),GE7)</f>
        <v>48.1</v>
      </c>
      <c r="GF17" s="106">
        <f t="shared" si="22"/>
        <v>49.6</v>
      </c>
      <c r="GG17" s="106">
        <f t="shared" si="22"/>
        <v>50.5</v>
      </c>
      <c r="GH17" s="106">
        <f t="shared" si="22"/>
        <v>48.2</v>
      </c>
      <c r="GI17" s="100"/>
      <c r="GJ17" s="100"/>
      <c r="GK17" s="100"/>
      <c r="GL17" s="100"/>
      <c r="GM17" s="105" t="s">
        <v>162</v>
      </c>
      <c r="GN17" s="106">
        <f>IF(GN7="-",NA(),GN7)</f>
        <v>1.8</v>
      </c>
      <c r="GO17" s="106">
        <f t="shared" ref="GO17:GR17" si="23">IF(GO7="-",NA(),GO7)</f>
        <v>1.8</v>
      </c>
      <c r="GP17" s="106">
        <f t="shared" si="23"/>
        <v>2.6</v>
      </c>
      <c r="GQ17" s="106">
        <f t="shared" si="23"/>
        <v>2.4</v>
      </c>
      <c r="GR17" s="106">
        <f t="shared" si="23"/>
        <v>10.8</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f>IF(KW7="-",NA(),KW7)</f>
        <v>13.2</v>
      </c>
      <c r="KX17" s="106">
        <f t="shared" ref="KX17:LA17" si="34">IF(KX7="-",NA(),KX7)</f>
        <v>17</v>
      </c>
      <c r="KY17" s="106">
        <f t="shared" si="34"/>
        <v>16.7</v>
      </c>
      <c r="KZ17" s="106">
        <f t="shared" si="34"/>
        <v>16.7</v>
      </c>
      <c r="LA17" s="106">
        <f t="shared" si="34"/>
        <v>18</v>
      </c>
      <c r="LB17" s="100"/>
      <c r="LC17" s="100"/>
      <c r="LD17" s="100"/>
      <c r="LE17" s="100"/>
      <c r="LF17" s="105" t="s">
        <v>162</v>
      </c>
      <c r="LG17" s="106">
        <f>IF(LG7="-",NA(),LG7)</f>
        <v>0.6</v>
      </c>
      <c r="LH17" s="106">
        <f t="shared" ref="LH17:LK17" si="35">IF(LH7="-",NA(),LH7)</f>
        <v>3.7</v>
      </c>
      <c r="LI17" s="106">
        <f t="shared" si="35"/>
        <v>1.2</v>
      </c>
      <c r="LJ17" s="106">
        <f t="shared" si="35"/>
        <v>1.1000000000000001</v>
      </c>
      <c r="LK17" s="106">
        <f t="shared" si="35"/>
        <v>0.8</v>
      </c>
      <c r="LL17" s="100"/>
      <c r="LM17" s="100"/>
      <c r="LN17" s="100"/>
      <c r="LO17" s="100"/>
      <c r="LP17" s="105" t="s">
        <v>162</v>
      </c>
      <c r="LQ17" s="106">
        <f>IF(LQ7="-",NA(),LQ7)</f>
        <v>824.4</v>
      </c>
      <c r="LR17" s="106">
        <f t="shared" ref="LR17:LU17" si="36">IF(LR7="-",NA(),LR7)</f>
        <v>633.1</v>
      </c>
      <c r="LS17" s="106">
        <f t="shared" si="36"/>
        <v>629.4</v>
      </c>
      <c r="LT17" s="106">
        <f t="shared" si="36"/>
        <v>587</v>
      </c>
      <c r="LU17" s="106">
        <f t="shared" si="36"/>
        <v>500.2</v>
      </c>
      <c r="LV17" s="100"/>
      <c r="LW17" s="100"/>
      <c r="LX17" s="100"/>
      <c r="LY17" s="100"/>
      <c r="LZ17" s="105" t="s">
        <v>162</v>
      </c>
      <c r="MA17" s="106">
        <f>IF(MA7="-",NA(),MA7)</f>
        <v>6.3</v>
      </c>
      <c r="MB17" s="106">
        <f t="shared" ref="MB17:ME17" si="37">IF(MB7="-",NA(),MB7)</f>
        <v>11.8</v>
      </c>
      <c r="MC17" s="106">
        <f t="shared" si="37"/>
        <v>13.7</v>
      </c>
      <c r="MD17" s="106">
        <f t="shared" si="37"/>
        <v>22.6</v>
      </c>
      <c r="ME17" s="106">
        <f t="shared" si="37"/>
        <v>27.9</v>
      </c>
      <c r="MF17" s="100"/>
      <c r="MG17" s="100"/>
      <c r="MH17" s="100"/>
      <c r="MI17" s="100"/>
      <c r="MJ17" s="105" t="s">
        <v>162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84" t="s">
        <v>165</v>
      </c>
      <c r="C18" s="18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167</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167</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167</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167</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167</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167</v>
      </c>
      <c r="DK18" s="106">
        <f>IF(DP7="-",NA(),DP7)</f>
        <v>20</v>
      </c>
      <c r="DL18" s="106">
        <f t="shared" ref="DL18:DO18" si="45">IF(DQ7="-",NA(),DQ7)</f>
        <v>18.2</v>
      </c>
      <c r="DM18" s="106">
        <f t="shared" si="45"/>
        <v>20.9</v>
      </c>
      <c r="DN18" s="106">
        <f t="shared" si="45"/>
        <v>21.1</v>
      </c>
      <c r="DO18" s="106">
        <f t="shared" si="45"/>
        <v>19</v>
      </c>
      <c r="DP18" s="100"/>
      <c r="DQ18" s="100"/>
      <c r="DR18" s="100"/>
      <c r="DS18" s="100"/>
      <c r="DT18" s="105" t="s">
        <v>166</v>
      </c>
      <c r="DU18" s="106">
        <f>IF(DZ7="-",NA(),DZ7)</f>
        <v>109.9</v>
      </c>
      <c r="DV18" s="106">
        <f t="shared" ref="DV18:DY18" si="46">IF(EA7="-",NA(),EA7)</f>
        <v>103.6</v>
      </c>
      <c r="DW18" s="106">
        <f t="shared" si="46"/>
        <v>95.7</v>
      </c>
      <c r="DX18" s="106">
        <f t="shared" si="46"/>
        <v>88.5</v>
      </c>
      <c r="DY18" s="106">
        <f t="shared" si="46"/>
        <v>92.4</v>
      </c>
      <c r="DZ18" s="100"/>
      <c r="EA18" s="100"/>
      <c r="EB18" s="100"/>
      <c r="EC18" s="100"/>
      <c r="ED18" s="105" t="s">
        <v>167</v>
      </c>
      <c r="EE18" s="106">
        <f>IF(EJ7="-",NA(),EJ7)</f>
        <v>59.6</v>
      </c>
      <c r="EF18" s="106">
        <f t="shared" ref="EF18:EI18" si="47">IF(EK7="-",NA(),EK7)</f>
        <v>60.3</v>
      </c>
      <c r="EG18" s="106">
        <f t="shared" si="47"/>
        <v>60.2</v>
      </c>
      <c r="EH18" s="106">
        <f t="shared" si="47"/>
        <v>61.2</v>
      </c>
      <c r="EI18" s="106">
        <f t="shared" si="47"/>
        <v>61.9</v>
      </c>
      <c r="EJ18" s="100"/>
      <c r="EK18" s="100"/>
      <c r="EL18" s="100"/>
      <c r="EM18" s="100"/>
      <c r="EN18" s="105" t="s">
        <v>167</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167</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168</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167</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168</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167</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167</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167</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167</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167</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167</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84" t="s">
        <v>170</v>
      </c>
      <c r="C19" s="18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84" t="s">
        <v>171</v>
      </c>
      <c r="C20" s="184"/>
      <c r="D20" s="100"/>
    </row>
    <row r="21" spans="1:374" x14ac:dyDescent="0.15">
      <c r="A21" s="97">
        <f t="shared" si="7"/>
        <v>7</v>
      </c>
      <c r="B21" s="184" t="s">
        <v>172</v>
      </c>
      <c r="C21" s="184"/>
      <c r="D21" s="100"/>
    </row>
    <row r="22" spans="1:374" x14ac:dyDescent="0.15">
      <c r="A22" s="97">
        <f t="shared" si="7"/>
        <v>8</v>
      </c>
      <c r="B22" s="184" t="s">
        <v>173</v>
      </c>
      <c r="C22" s="184"/>
      <c r="D22" s="100"/>
      <c r="E22" s="185" t="s">
        <v>174</v>
      </c>
      <c r="F22" s="186"/>
      <c r="G22" s="186"/>
      <c r="H22" s="186"/>
      <c r="I22" s="187"/>
    </row>
    <row r="23" spans="1:374" x14ac:dyDescent="0.15">
      <c r="A23" s="97">
        <f t="shared" si="7"/>
        <v>9</v>
      </c>
      <c r="B23" s="184" t="s">
        <v>175</v>
      </c>
      <c r="C23" s="184"/>
      <c r="D23" s="100"/>
      <c r="E23" s="188"/>
      <c r="F23" s="189"/>
      <c r="G23" s="189"/>
      <c r="H23" s="189"/>
      <c r="I23" s="190"/>
    </row>
    <row r="24" spans="1:374" x14ac:dyDescent="0.15">
      <c r="A24" s="97">
        <f t="shared" si="7"/>
        <v>10</v>
      </c>
      <c r="B24" s="184" t="s">
        <v>176</v>
      </c>
      <c r="C24" s="184"/>
      <c r="D24" s="100"/>
      <c r="E24" s="188"/>
      <c r="F24" s="189"/>
      <c r="G24" s="189"/>
      <c r="H24" s="189"/>
      <c r="I24" s="190"/>
    </row>
    <row r="25" spans="1:374" x14ac:dyDescent="0.15">
      <c r="A25" s="97">
        <f t="shared" si="7"/>
        <v>11</v>
      </c>
      <c r="B25" s="184" t="s">
        <v>177</v>
      </c>
      <c r="C25" s="184"/>
      <c r="D25" s="100"/>
      <c r="E25" s="188"/>
      <c r="F25" s="189"/>
      <c r="G25" s="189"/>
      <c r="H25" s="189"/>
      <c r="I25" s="190"/>
    </row>
    <row r="26" spans="1:374" x14ac:dyDescent="0.15">
      <c r="A26" s="97">
        <f t="shared" si="7"/>
        <v>12</v>
      </c>
      <c r="B26" s="184" t="s">
        <v>178</v>
      </c>
      <c r="C26" s="184"/>
      <c r="D26" s="100"/>
      <c r="E26" s="188"/>
      <c r="F26" s="189"/>
      <c r="G26" s="189"/>
      <c r="H26" s="189"/>
      <c r="I26" s="190"/>
    </row>
    <row r="27" spans="1:374" x14ac:dyDescent="0.15">
      <c r="A27" s="97">
        <f t="shared" si="7"/>
        <v>13</v>
      </c>
      <c r="B27" s="184" t="s">
        <v>179</v>
      </c>
      <c r="C27" s="184"/>
      <c r="D27" s="100"/>
      <c r="E27" s="188"/>
      <c r="F27" s="189"/>
      <c r="G27" s="189"/>
      <c r="H27" s="189"/>
      <c r="I27" s="190"/>
    </row>
    <row r="28" spans="1:374" x14ac:dyDescent="0.15">
      <c r="A28" s="97">
        <f t="shared" si="7"/>
        <v>14</v>
      </c>
      <c r="B28" s="184" t="s">
        <v>180</v>
      </c>
      <c r="C28" s="184"/>
      <c r="D28" s="100"/>
      <c r="E28" s="188"/>
      <c r="F28" s="189"/>
      <c r="G28" s="189"/>
      <c r="H28" s="189"/>
      <c r="I28" s="190"/>
    </row>
    <row r="29" spans="1:374" x14ac:dyDescent="0.15">
      <c r="A29" s="97">
        <f t="shared" si="7"/>
        <v>15</v>
      </c>
      <c r="B29" s="184" t="s">
        <v>181</v>
      </c>
      <c r="C29" s="184"/>
      <c r="D29" s="100"/>
      <c r="E29" s="188"/>
      <c r="F29" s="189"/>
      <c r="G29" s="189"/>
      <c r="H29" s="189"/>
      <c r="I29" s="190"/>
    </row>
    <row r="30" spans="1:374" x14ac:dyDescent="0.15">
      <c r="A30" s="97">
        <f t="shared" si="7"/>
        <v>16</v>
      </c>
      <c r="B30" s="184" t="s">
        <v>182</v>
      </c>
      <c r="C30" s="184"/>
      <c r="D30" s="100"/>
      <c r="E30" s="188"/>
      <c r="F30" s="189"/>
      <c r="G30" s="189"/>
      <c r="H30" s="189"/>
      <c r="I30" s="190"/>
    </row>
    <row r="31" spans="1:374" x14ac:dyDescent="0.15">
      <c r="A31" s="97">
        <f t="shared" si="7"/>
        <v>17</v>
      </c>
      <c r="B31" s="184" t="s">
        <v>183</v>
      </c>
      <c r="C31" s="184"/>
      <c r="D31" s="100"/>
      <c r="E31" s="188"/>
      <c r="F31" s="189"/>
      <c r="G31" s="189"/>
      <c r="H31" s="189"/>
      <c r="I31" s="190"/>
    </row>
    <row r="32" spans="1:374" x14ac:dyDescent="0.15">
      <c r="A32" s="97">
        <f t="shared" si="7"/>
        <v>18</v>
      </c>
      <c r="B32" s="184" t="s">
        <v>184</v>
      </c>
      <c r="C32" s="184"/>
      <c r="D32" s="100"/>
      <c r="E32" s="188"/>
      <c r="F32" s="189"/>
      <c r="G32" s="189"/>
      <c r="H32" s="189"/>
      <c r="I32" s="190"/>
    </row>
    <row r="33" spans="1:9" x14ac:dyDescent="0.15">
      <c r="A33" s="97">
        <f t="shared" si="7"/>
        <v>19</v>
      </c>
      <c r="B33" s="184" t="s">
        <v>185</v>
      </c>
      <c r="C33" s="184"/>
      <c r="D33" s="100"/>
      <c r="E33" s="188"/>
      <c r="F33" s="189"/>
      <c r="G33" s="189"/>
      <c r="H33" s="189"/>
      <c r="I33" s="190"/>
    </row>
    <row r="34" spans="1:9" x14ac:dyDescent="0.15">
      <c r="A34" s="97">
        <f t="shared" si="7"/>
        <v>20</v>
      </c>
      <c r="B34" s="184" t="s">
        <v>186</v>
      </c>
      <c r="C34" s="184"/>
      <c r="D34" s="100"/>
      <c r="E34" s="188"/>
      <c r="F34" s="189"/>
      <c r="G34" s="189"/>
      <c r="H34" s="189"/>
      <c r="I34" s="190"/>
    </row>
    <row r="35" spans="1:9" ht="25.5" customHeight="1" x14ac:dyDescent="0.15">
      <c r="E35" s="191"/>
      <c r="F35" s="192"/>
      <c r="G35" s="192"/>
      <c r="H35" s="192"/>
      <c r="I35" s="193"/>
    </row>
    <row r="36" spans="1:9" x14ac:dyDescent="0.15">
      <c r="A36" t="s">
        <v>187</v>
      </c>
      <c r="B36" t="s">
        <v>188</v>
      </c>
    </row>
    <row r="37" spans="1:9" x14ac:dyDescent="0.15">
      <c r="A37" t="s">
        <v>189</v>
      </c>
      <c r="B37" t="s">
        <v>190</v>
      </c>
    </row>
    <row r="38" spans="1:9" x14ac:dyDescent="0.15">
      <c r="A38" t="s">
        <v>191</v>
      </c>
      <c r="B38" t="s">
        <v>192</v>
      </c>
    </row>
    <row r="39" spans="1:9" x14ac:dyDescent="0.15">
      <c r="A39" t="s">
        <v>193</v>
      </c>
      <c r="B39" t="s">
        <v>194</v>
      </c>
    </row>
    <row r="40" spans="1:9" x14ac:dyDescent="0.15">
      <c r="A40" t="s">
        <v>195</v>
      </c>
      <c r="B40" t="s">
        <v>196</v>
      </c>
    </row>
    <row r="41" spans="1:9" x14ac:dyDescent="0.15">
      <c r="A41" t="s">
        <v>197</v>
      </c>
      <c r="B41" t="s">
        <v>198</v>
      </c>
    </row>
    <row r="42" spans="1:9" x14ac:dyDescent="0.15">
      <c r="A42" t="s">
        <v>199</v>
      </c>
      <c r="B42" t="s">
        <v>200</v>
      </c>
    </row>
    <row r="43" spans="1:9" x14ac:dyDescent="0.15">
      <c r="A43" t="s">
        <v>201</v>
      </c>
      <c r="B43" t="s">
        <v>202</v>
      </c>
    </row>
    <row r="44" spans="1:9" x14ac:dyDescent="0.15">
      <c r="A44" t="s">
        <v>203</v>
      </c>
      <c r="B44" t="s">
        <v>204</v>
      </c>
    </row>
    <row r="45" spans="1:9" x14ac:dyDescent="0.15">
      <c r="A45" t="s">
        <v>205</v>
      </c>
      <c r="B45" t="s">
        <v>206</v>
      </c>
    </row>
    <row r="46" spans="1:9" x14ac:dyDescent="0.15">
      <c r="A46" t="s">
        <v>207</v>
      </c>
      <c r="B46" t="s">
        <v>208</v>
      </c>
    </row>
    <row r="47" spans="1:9" x14ac:dyDescent="0.15">
      <c r="A47" t="s">
        <v>209</v>
      </c>
      <c r="B47" t="s">
        <v>210</v>
      </c>
    </row>
    <row r="48" spans="1:9" x14ac:dyDescent="0.15">
      <c r="A48" t="s">
        <v>211</v>
      </c>
      <c r="B48" t="s">
        <v>212</v>
      </c>
    </row>
    <row r="49" spans="1:2" x14ac:dyDescent="0.15">
      <c r="A49" t="s">
        <v>213</v>
      </c>
      <c r="B49" t="s">
        <v>214</v>
      </c>
    </row>
    <row r="50" spans="1:2" x14ac:dyDescent="0.15">
      <c r="A50" t="s">
        <v>215</v>
      </c>
      <c r="B50" t="s">
        <v>216</v>
      </c>
    </row>
    <row r="51" spans="1:2" x14ac:dyDescent="0.15">
      <c r="A51" t="s">
        <v>217</v>
      </c>
      <c r="B51" t="s">
        <v>218</v>
      </c>
    </row>
    <row r="52" spans="1:2" x14ac:dyDescent="0.15">
      <c r="A52" t="s">
        <v>219</v>
      </c>
      <c r="B52" t="s">
        <v>220</v>
      </c>
    </row>
    <row r="53" spans="1:2" x14ac:dyDescent="0.15">
      <c r="A53" t="s">
        <v>221</v>
      </c>
      <c r="B53" t="s">
        <v>222</v>
      </c>
    </row>
    <row r="54" spans="1:2" x14ac:dyDescent="0.15">
      <c r="A54" t="s">
        <v>223</v>
      </c>
      <c r="B54" t="s">
        <v>224</v>
      </c>
    </row>
    <row r="55" spans="1:2" x14ac:dyDescent="0.15">
      <c r="A55" t="s">
        <v>225</v>
      </c>
      <c r="B55" t="s">
        <v>226</v>
      </c>
    </row>
    <row r="56" spans="1:2" x14ac:dyDescent="0.15">
      <c r="A56" t="s">
        <v>227</v>
      </c>
      <c r="B56" t="s">
        <v>228</v>
      </c>
    </row>
    <row r="57" spans="1:2" x14ac:dyDescent="0.15">
      <c r="A57" t="s">
        <v>229</v>
      </c>
      <c r="B57" t="s">
        <v>230</v>
      </c>
    </row>
    <row r="58" spans="1:2" x14ac:dyDescent="0.15">
      <c r="A58" t="s">
        <v>231</v>
      </c>
      <c r="B58" t="s">
        <v>232</v>
      </c>
    </row>
    <row r="59" spans="1:2" x14ac:dyDescent="0.15">
      <c r="A59" t="s">
        <v>233</v>
      </c>
      <c r="B59" t="s">
        <v>234</v>
      </c>
    </row>
    <row r="60" spans="1:2" x14ac:dyDescent="0.15">
      <c r="A60" t="s">
        <v>235</v>
      </c>
      <c r="B60" t="s">
        <v>236</v>
      </c>
    </row>
    <row r="61" spans="1:2" x14ac:dyDescent="0.15">
      <c r="A61" t="s">
        <v>237</v>
      </c>
      <c r="B61" t="s">
        <v>238</v>
      </c>
    </row>
    <row r="62" spans="1:2" x14ac:dyDescent="0.15">
      <c r="A62" t="s">
        <v>239</v>
      </c>
      <c r="B62" t="s">
        <v>240</v>
      </c>
    </row>
    <row r="63" spans="1:2" x14ac:dyDescent="0.15">
      <c r="A63" t="s">
        <v>241</v>
      </c>
      <c r="B63" t="s">
        <v>242</v>
      </c>
    </row>
    <row r="64" spans="1:2"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2021-01-19T04:06:14Z</cp:lastPrinted>
  <dcterms:created xsi:type="dcterms:W3CDTF">2020-12-15T03:34:48Z</dcterms:created>
  <dcterms:modified xsi:type="dcterms:W3CDTF">2021-01-19T04:06:35Z</dcterms:modified>
  <cp:category/>
</cp:coreProperties>
</file>