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50　管理調整係\092　経営戦略\R02\経営比較分析\公営企業に係る経営比較分析表（令和元年度決算）の分析等について\◎公営企業に係る経営比較分析表\下水道\【経営比較分析表】2019_150002_47_1718\"/>
    </mc:Choice>
  </mc:AlternateContent>
  <workbookProtection workbookAlgorithmName="SHA-512" workbookHashValue="vnKBFi0ZVv+0Sbe5oEXjsgSH48vqiGH0ThFU278XZQhhUkG8AUNtjPUpGRO9Di6DiBGhcGz/y5k+XUGWor4ldA==" workbookSaltValue="uUQuKlJeIISztgL0gL3GK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<sst xmlns="http://schemas.openxmlformats.org/spreadsheetml/2006/main" count="236" uniqueCount="119">
  <si>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</si>
  <si>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</si>
  <si>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</si>
  <si>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</si>
  <si>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</si>
  <si>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</si>
  <si>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</si>
  <si>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</si>
  <si>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</si>
  <si>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</si>
  <si>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</si>
  <si>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</si>
  <si>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</si>
  <si>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</si>
  <si>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</si>
  <si>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</si>
  <si>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</si>
  <si>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</si>
  <si>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</si>
  <si>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</si>
  <si>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</si>
  <si>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</si>
  <si>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</si>
  <si>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</si>
  <si>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</si>
  <si>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</si>
  <si>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</si>
  <si>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</si>
  <si>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</si>
  <si>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</si>
  <si>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</si>
  <si>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</si>
  <si>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</si>
  <si>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</si>
  <si>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</si>
  <si>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</si>
  <si>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</si>
  <si>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</si>
  <si>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</si>
  <si>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</si>
  <si>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</si>
  <si>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</si>
  <si>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</si>
  <si>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</si>
  <si>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</si>
  <si>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</si>
  <si>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</si>
  <si>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</si>
  <si>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</si>
  <si>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</si>
  <si>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</si>
  <si>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</si>
  <si>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</si>
  <si>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</si>
  <si>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</si>
  <si>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</si>
  <si>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</si>
  <si>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</si>
  <si>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</si>
  <si>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</si>
  <si>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</si>
  <si>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</si>
  <si>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</si>
  <si>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</si>
  <si>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</si>
  <si>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</si>
  <si>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</si>
  <si>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</si>
  <si>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</si>
  <si>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</si>
  <si>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</si>
  <si>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</si>
  <si>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</si>
  <si>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</si>
  <si>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</si>
  <si>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</si>
  <si>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</si>
  <si>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</si>
  <si>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</si>
  <si>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</si>
  <si>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</si>
  <si>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</si>
  <si>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</si>
  <si>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</si>
  <si>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</si>
  <si>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</si>
  <si>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</si>
  <si>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</si>
  <si>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</si>
  <si>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</si>
  <si>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</si>
  <si>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</si>
  <si>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</si>
  <si>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</si>
  <si>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</si>
  <si>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</si>
  <si>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</si>
  <si>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</si>
  <si>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</si>
  <si>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</si>
  <si>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</si>
  <si>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</si>
  <si>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</si>
  <si>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</si>
  <si>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</si>
  <si>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</si>
  <si>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</si>
  <si>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</si>
  <si>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</si>
  <si>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</si>
  <si>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</si>
  <si>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</si>
  <si>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</si>
  <si>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</si>
  <si>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</si>
  <si>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</si>
  <si>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　管渠改善率
　本県流域下水道は供用開始から35年程度が経過したところで、本格的な老朽化はまだ始まっていないが、Ｈ16に中越大震災で被災して以来、地震対策として、順次、管渠更生等を行い、管渠の耐震補強を進めている。
　今後は、老朽化による更新費の増大を見据え、下水道ストックマネジメント計画に基づく適切な維持管理により管渠の延命化を図り、コスト縮減に努める必要がある。</t>
  </si>
  <si>
    <t xml:space="preserve">①　収益的収支比率
　実際は、借換債や資本費平準化債によって償還額を平準化しているため、それらを加味した比率は常に90％前後で安定し、Ｒ１は92.7％となるなど、費用のほとんどを収益で賄えている。
　今後も負担金の適正化に向けて市町村と協議するなど、安定した収入の確保を図る必要がある。
④　企業債残高対事業規模比率
　Ｈ29から資本費の増収により、計算上、地方債残高の自己負担額が増え、指標が上昇している。引き続き、投資計画に基づき適切な施設整備を行い、受益者負担に基づく適正な負担金単価を設定していく。
⑥　汚水処理原価
　Ｒ１は、大規模点検が重なったことによる維持管理費の増加により、前年度比0.3ポイント増となった。今後とも適切な維持管理水準により低減を図る。
⑦　施設利用率
　60％台で類似団体と同程度である。最大稼働率がおおむね70～80％台で推移していることを踏まえ、適切な投資規模と考える。
⑧　水洗化率
　着実に伸びているが、類似団体より低い。関連市町村と連携し、接続率向上に努める必要がある。
</t>
    <rPh sb="60" eb="62">
      <t>ゼンゴ</t>
    </rPh>
    <rPh sb="270" eb="273">
      <t>ダイキボ</t>
    </rPh>
    <rPh sb="273" eb="275">
      <t>テンケン</t>
    </rPh>
    <rPh sb="276" eb="277">
      <t>カサ</t>
    </rPh>
    <rPh sb="285" eb="287">
      <t>イジ</t>
    </rPh>
    <rPh sb="287" eb="290">
      <t>カンリヒ</t>
    </rPh>
    <rPh sb="291" eb="293">
      <t>ゾウカ</t>
    </rPh>
    <rPh sb="330" eb="332">
      <t>テイゲン</t>
    </rPh>
    <rPh sb="333" eb="334">
      <t>ハカ</t>
    </rPh>
    <rPh sb="364" eb="366">
      <t>サイダイ</t>
    </rPh>
    <rPh sb="366" eb="369">
      <t>カドウリツ</t>
    </rPh>
    <rPh sb="380" eb="381">
      <t>ダイ</t>
    </rPh>
    <rPh sb="382" eb="384">
      <t>スイイ</t>
    </rPh>
    <rPh sb="391" eb="392">
      <t>フ</t>
    </rPh>
    <rPh sb="395" eb="397">
      <t>テキセツ</t>
    </rPh>
    <rPh sb="398" eb="400">
      <t>トウシ</t>
    </rPh>
    <rPh sb="400" eb="402">
      <t>キボ</t>
    </rPh>
    <rPh sb="403" eb="404">
      <t>カンガ</t>
    </rPh>
    <phoneticPr fontId="4"/>
  </si>
  <si>
    <t>　本県では、流域下水道施設維持管理計画を踏まえて、
・定期的な調査・点検の実施
・現在の施設状態の評価
・下水道ストックマネジメント計画の策定
・長寿命化計画の実施
を行い、各施設のライフサイクルコスト（LCC）の縮減と事業の平準化を図ることとしている。
　今後は、Ｒ２.３策定した経営戦略を踏まえながら、計画的な更新投資及び維持管理により施設の安全性・信頼性を確保するとともに、経営基盤の強化に努めていきたい。</t>
    <rPh sb="20" eb="21">
      <t>フ</t>
    </rPh>
    <rPh sb="53" eb="56">
      <t>ゲスイドウ</t>
    </rPh>
    <rPh sb="66" eb="68">
      <t>ケイカク</t>
    </rPh>
    <rPh sb="69" eb="71">
      <t>サクテイ</t>
    </rPh>
    <rPh sb="80" eb="82">
      <t>ジッシ</t>
    </rPh>
    <rPh sb="137" eb="139">
      <t>サクテイ</t>
    </rPh>
    <rPh sb="146" eb="147">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</si>
</sst>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0.73</c:v>
                </c:pt>
                <c:pt idx="1">
                  <c:v>0.19</c:v>
                </c:pt>
                <c:pt idx="2">
                  <c:v>0.18</c:v>
                </c:pt>
                <c:pt idx="3">
                  <c:v>0.21</c:v>
                </c:pt>
                <c:pt idx="4">
                  <c:v>0.15</c:v>
                </c:pt>
              </c:numCache>
            </c:numRef>
          </c:val>
          <c:extLst>
            <c:ext xmlns:c16="http://schemas.microsoft.com/office/drawing/2014/chart" uri="{C3380CC4-5D6E-409C-BE32-E72D297353CC}">
              <c16:uniqueId val="{00000000-7808-45B6-978E-6C2C8F1AC07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0.17</c:v>
                </c:pt>
                <c:pt idx="3">
                  <c:v>0.05</c:v>
                </c:pt>
                <c:pt idx="4">
                  <c:v>7.0000000000000007E-2</c:v>
                </c:pt>
              </c:numCache>
            </c:numRef>
          </c:val>
          <c:smooth val="0"/>
          <c:extLst>
            <c:ext xmlns:c16="http://schemas.microsoft.com/office/drawing/2014/chart" uri="{C3380CC4-5D6E-409C-BE32-E72D297353CC}">
              <c16:uniqueId val="{00000001-7808-45B6-978E-6C2C8F1AC07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63.71</c:v>
                </c:pt>
                <c:pt idx="1">
                  <c:v>65.52</c:v>
                </c:pt>
                <c:pt idx="2">
                  <c:v>67.7</c:v>
                </c:pt>
                <c:pt idx="3">
                  <c:v>66.55</c:v>
                </c:pt>
                <c:pt idx="4">
                  <c:v>67.63</c:v>
                </c:pt>
              </c:numCache>
            </c:numRef>
          </c:val>
          <c:extLst>
            <c:ext xmlns:c16="http://schemas.microsoft.com/office/drawing/2014/chart" uri="{C3380CC4-5D6E-409C-BE32-E72D297353CC}">
              <c16:uniqueId val="{00000000-1677-424B-86B0-72AA6EFA3D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66.02</c:v>
                </c:pt>
                <c:pt idx="1">
                  <c:v>65.900000000000006</c:v>
                </c:pt>
                <c:pt idx="2">
                  <c:v>65.33</c:v>
                </c:pt>
                <c:pt idx="3">
                  <c:v>66.11</c:v>
                </c:pt>
                <c:pt idx="4">
                  <c:v>67.209999999999994</c:v>
                </c:pt>
              </c:numCache>
            </c:numRef>
          </c:val>
          <c:smooth val="0"/>
          <c:extLst>
            <c:ext xmlns:c16="http://schemas.microsoft.com/office/drawing/2014/chart" uri="{C3380CC4-5D6E-409C-BE32-E72D297353CC}">
              <c16:uniqueId val="{00000001-1677-424B-86B0-72AA6EFA3D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84.82</c:v>
                </c:pt>
                <c:pt idx="1">
                  <c:v>84.98</c:v>
                </c:pt>
                <c:pt idx="2">
                  <c:v>85.5</c:v>
                </c:pt>
                <c:pt idx="3">
                  <c:v>85.81</c:v>
                </c:pt>
                <c:pt idx="4">
                  <c:v>86.45</c:v>
                </c:pt>
              </c:numCache>
            </c:numRef>
          </c:val>
          <c:extLst>
            <c:ext xmlns:c16="http://schemas.microsoft.com/office/drawing/2014/chart" uri="{C3380CC4-5D6E-409C-BE32-E72D297353CC}">
              <c16:uniqueId val="{00000000-9168-478C-A269-6E22D839E79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92.96</c:v>
                </c:pt>
                <c:pt idx="1">
                  <c:v>92.8</c:v>
                </c:pt>
                <c:pt idx="2">
                  <c:v>92.64</c:v>
                </c:pt>
                <c:pt idx="3">
                  <c:v>92.98</c:v>
                </c:pt>
                <c:pt idx="4">
                  <c:v>93.21</c:v>
                </c:pt>
              </c:numCache>
            </c:numRef>
          </c:val>
          <c:smooth val="0"/>
          <c:extLst>
            <c:ext xmlns:c16="http://schemas.microsoft.com/office/drawing/2014/chart" uri="{C3380CC4-5D6E-409C-BE32-E72D297353CC}">
              <c16:uniqueId val="{00000001-9168-478C-A269-6E22D839E79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82.62</c:v>
                </c:pt>
                <c:pt idx="1">
                  <c:v>78.27</c:v>
                </c:pt>
                <c:pt idx="2">
                  <c:v>79.25</c:v>
                </c:pt>
                <c:pt idx="3">
                  <c:v>75.099999999999994</c:v>
                </c:pt>
                <c:pt idx="4">
                  <c:v>74.790000000000006</c:v>
                </c:pt>
              </c:numCache>
            </c:numRef>
          </c:val>
          <c:extLst>
            <c:ext xmlns:c16="http://schemas.microsoft.com/office/drawing/2014/chart" uri="{C3380CC4-5D6E-409C-BE32-E72D297353CC}">
              <c16:uniqueId val="{00000000-81F0-41D3-A018-8B4B205214B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F0-41D3-A018-8B4B205214B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17-4813-97AD-F19DB611EF1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17-4813-97AD-F19DB611EF1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67-48A0-9969-91373DA9607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67-48A0-9969-91373DA9607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33-4C75-949B-CF08A45B960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33-4C75-949B-CF08A45B960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6C-4696-B6B4-55E42D61A94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6C-4696-B6B4-55E42D61A94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185.43</c:v>
                </c:pt>
                <c:pt idx="1">
                  <c:v>208.77</c:v>
                </c:pt>
                <c:pt idx="2">
                  <c:v>367.61</c:v>
                </c:pt>
                <c:pt idx="3">
                  <c:v>398.07</c:v>
                </c:pt>
                <c:pt idx="4">
                  <c:v>432.65</c:v>
                </c:pt>
              </c:numCache>
            </c:numRef>
          </c:val>
          <c:extLst>
            <c:ext xmlns:c16="http://schemas.microsoft.com/office/drawing/2014/chart" uri="{C3380CC4-5D6E-409C-BE32-E72D297353CC}">
              <c16:uniqueId val="{00000000-A023-43BA-80AC-076EE3E89F7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359.02</c:v>
                </c:pt>
                <c:pt idx="1">
                  <c:v>306.97000000000003</c:v>
                </c:pt>
                <c:pt idx="2">
                  <c:v>337.85</c:v>
                </c:pt>
                <c:pt idx="3">
                  <c:v>290.94</c:v>
                </c:pt>
                <c:pt idx="4">
                  <c:v>287.39</c:v>
                </c:pt>
              </c:numCache>
            </c:numRef>
          </c:val>
          <c:smooth val="0"/>
          <c:extLst>
            <c:ext xmlns:c16="http://schemas.microsoft.com/office/drawing/2014/chart" uri="{C3380CC4-5D6E-409C-BE32-E72D297353CC}">
              <c16:uniqueId val="{00000001-A023-43BA-80AC-076EE3E89F7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A7-4D83-BDBD-AE29532F495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AA7-4D83-BDBD-AE29532F495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53.85</c:v>
                </c:pt>
                <c:pt idx="1">
                  <c:v>53.7</c:v>
                </c:pt>
                <c:pt idx="2">
                  <c:v>51.06</c:v>
                </c:pt>
                <c:pt idx="3">
                  <c:v>56.86</c:v>
                </c:pt>
                <c:pt idx="4">
                  <c:v>57.15</c:v>
                </c:pt>
              </c:numCache>
            </c:numRef>
          </c:val>
          <c:extLst>
            <c:ext xmlns:c16="http://schemas.microsoft.com/office/drawing/2014/chart" uri="{C3380CC4-5D6E-409C-BE32-E72D297353CC}">
              <c16:uniqueId val="{00000000-E8FD-421C-9F41-04CF29A4099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60.18</c:v>
                </c:pt>
                <c:pt idx="1">
                  <c:v>58.19</c:v>
                </c:pt>
                <c:pt idx="2">
                  <c:v>56.65</c:v>
                </c:pt>
                <c:pt idx="3">
                  <c:v>55.61</c:v>
                </c:pt>
                <c:pt idx="4">
                  <c:v>50.64</c:v>
                </c:pt>
              </c:numCache>
            </c:numRef>
          </c:val>
          <c:smooth val="0"/>
          <c:extLst>
            <c:ext xmlns:c16="http://schemas.microsoft.com/office/drawing/2014/chart" uri="{C3380CC4-5D6E-409C-BE32-E72D297353CC}">
              <c16:uniqueId val="{00000001-E8FD-421C-9F41-04CF29A4099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2236042</v>
      </c>
      <c r="AM8" s="69"/>
      <c r="AN8" s="69"/>
      <c r="AO8" s="69"/>
      <c r="AP8" s="69"/>
      <c r="AQ8" s="69"/>
      <c r="AR8" s="69"/>
      <c r="AS8" s="69"/>
      <c r="AT8" s="68">
        <f>データ!T6</f>
        <v>12584.24</v>
      </c>
      <c r="AU8" s="68"/>
      <c r="AV8" s="68"/>
      <c r="AW8" s="68"/>
      <c r="AX8" s="68"/>
      <c r="AY8" s="68"/>
      <c r="AZ8" s="68"/>
      <c r="BA8" s="68"/>
      <c r="BB8" s="68">
        <f>データ!U6</f>
        <v>177.69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49.19</v>
      </c>
      <c r="Q10" s="68"/>
      <c r="R10" s="68"/>
      <c r="S10" s="68"/>
      <c r="T10" s="68"/>
      <c r="U10" s="68"/>
      <c r="V10" s="68"/>
      <c r="W10" s="68">
        <f>データ!Q6</f>
        <v>100</v>
      </c>
      <c r="X10" s="68"/>
      <c r="Y10" s="68"/>
      <c r="Z10" s="68"/>
      <c r="AA10" s="68"/>
      <c r="AB10" s="68"/>
      <c r="AC10" s="68"/>
      <c r="AD10" s="69">
        <f>データ!R6</f>
        <v>0</v>
      </c>
      <c r="AE10" s="69"/>
      <c r="AF10" s="69"/>
      <c r="AG10" s="69"/>
      <c r="AH10" s="69"/>
      <c r="AI10" s="69"/>
      <c r="AJ10" s="69"/>
      <c r="AK10" s="2"/>
      <c r="AL10" s="69">
        <f>データ!V6</f>
        <v>722504</v>
      </c>
      <c r="AM10" s="69"/>
      <c r="AN10" s="69"/>
      <c r="AO10" s="69"/>
      <c r="AP10" s="69"/>
      <c r="AQ10" s="69"/>
      <c r="AR10" s="69"/>
      <c r="AS10" s="69"/>
      <c r="AT10" s="68">
        <f>データ!W6</f>
        <v>206.45</v>
      </c>
      <c r="AU10" s="68"/>
      <c r="AV10" s="68"/>
      <c r="AW10" s="68"/>
      <c r="AX10" s="68"/>
      <c r="AY10" s="68"/>
      <c r="AZ10" s="68"/>
      <c r="BA10" s="68"/>
      <c r="BB10" s="68">
        <f>データ!X6</f>
        <v>3499.66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【291.40】</v>
      </c>
      <c r="I86" s="26" t="str">
        <f>データ!CA6</f>
        <v>【0.00】</v>
      </c>
      <c r="J86" s="26" t="str">
        <f>データ!CL6</f>
        <v>【51.39】</v>
      </c>
      <c r="K86" s="26" t="str">
        <f>データ!CW6</f>
        <v>【66.94】</v>
      </c>
      <c r="L86" s="26" t="str">
        <f>データ!DH6</f>
        <v>【93.03】</v>
      </c>
      <c r="M86" s="26" t="s">
        <v>43</v>
      </c>
      <c r="N86" s="26" t="s">
        <v>43</v>
      </c>
      <c r="O86" s="26" t="str">
        <f>データ!EO6</f>
        <v>【0.09】</v>
      </c>
    </row>
  </sheetData>
  <sheetProtection algorithmName="SHA-512" hashValue="3izjACH4dSygvrHjDqRTJeUBWjUuudAi9wwWyDuR+Sz/dxsAGI5GEdQJgXNtYRU51sXGDNyPaJAVv3EBdjSc9g==" saltValue="hSHj918V6y/qJevO6Sas5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150002</v>
      </c>
      <c r="D6" s="33">
        <f t="shared" si="3"/>
        <v>47</v>
      </c>
      <c r="E6" s="33">
        <f t="shared" si="3"/>
        <v>17</v>
      </c>
      <c r="F6" s="33">
        <f t="shared" si="3"/>
        <v>3</v>
      </c>
      <c r="G6" s="33">
        <f t="shared" si="3"/>
        <v>0</v>
      </c>
      <c r="H6" s="33" t="str">
        <f t="shared" si="3"/>
        <v>新潟県</v>
      </c>
      <c r="I6" s="33" t="str">
        <f t="shared" si="3"/>
        <v>法非適用</v>
      </c>
      <c r="J6" s="33" t="str">
        <f t="shared" si="3"/>
        <v>下水道事業</v>
      </c>
      <c r="K6" s="33" t="str">
        <f t="shared" si="3"/>
        <v>流域下水道</v>
      </c>
      <c r="L6" s="33" t="str">
        <f t="shared" si="3"/>
        <v>E1</v>
      </c>
      <c r="M6" s="33" t="str">
        <f t="shared" si="3"/>
        <v>非設置</v>
      </c>
      <c r="N6" s="34" t="str">
        <f t="shared" si="3"/>
        <v>-</v>
      </c>
      <c r="O6" s="34" t="str">
        <f t="shared" si="3"/>
        <v>該当数値なし</v>
      </c>
      <c r="P6" s="34">
        <f t="shared" si="3"/>
        <v>49.19</v>
      </c>
      <c r="Q6" s="34">
        <f t="shared" si="3"/>
        <v>100</v>
      </c>
      <c r="R6" s="34">
        <f t="shared" si="3"/>
        <v>0</v>
      </c>
      <c r="S6" s="34">
        <f t="shared" si="3"/>
        <v>2236042</v>
      </c>
      <c r="T6" s="34">
        <f t="shared" si="3"/>
        <v>12584.24</v>
      </c>
      <c r="U6" s="34">
        <f t="shared" si="3"/>
        <v>177.69</v>
      </c>
      <c r="V6" s="34">
        <f t="shared" si="3"/>
        <v>722504</v>
      </c>
      <c r="W6" s="34">
        <f t="shared" si="3"/>
        <v>206.45</v>
      </c>
      <c r="X6" s="34">
        <f t="shared" si="3"/>
        <v>3499.66</v>
      </c>
      <c r="Y6" s="35">
        <f>IF(Y7="",NA(),Y7)</f>
        <v>82.62</v>
      </c>
      <c r="Z6" s="35">
        <f t="shared" ref="Z6:AH6" si="4">IF(Z7="",NA(),Z7)</f>
        <v>78.27</v>
      </c>
      <c r="AA6" s="35">
        <f t="shared" si="4"/>
        <v>79.25</v>
      </c>
      <c r="AB6" s="35">
        <f t="shared" si="4"/>
        <v>75.099999999999994</v>
      </c>
      <c r="AC6" s="35">
        <f t="shared" si="4"/>
        <v>74.790000000000006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185.43</v>
      </c>
      <c r="BG6" s="35">
        <f t="shared" ref="BG6:BO6" si="7">IF(BG7="",NA(),BG7)</f>
        <v>208.77</v>
      </c>
      <c r="BH6" s="35">
        <f t="shared" si="7"/>
        <v>367.61</v>
      </c>
      <c r="BI6" s="35">
        <f t="shared" si="7"/>
        <v>398.07</v>
      </c>
      <c r="BJ6" s="35">
        <f t="shared" si="7"/>
        <v>432.65</v>
      </c>
      <c r="BK6" s="35">
        <f t="shared" si="7"/>
        <v>359.02</v>
      </c>
      <c r="BL6" s="35">
        <f t="shared" si="7"/>
        <v>306.97000000000003</v>
      </c>
      <c r="BM6" s="35">
        <f t="shared" si="7"/>
        <v>337.85</v>
      </c>
      <c r="BN6" s="35">
        <f t="shared" si="7"/>
        <v>290.94</v>
      </c>
      <c r="BO6" s="35">
        <f t="shared" si="7"/>
        <v>287.39</v>
      </c>
      <c r="BP6" s="34" t="str">
        <f>IF(BP7="","",IF(BP7="-","【-】","【"&amp;SUBSTITUTE(TEXT(BP7,"#,##0.00"),"-","△")&amp;"】"))</f>
        <v>【291.40】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53.85</v>
      </c>
      <c r="CC6" s="35">
        <f t="shared" ref="CC6:CK6" si="9">IF(CC7="",NA(),CC7)</f>
        <v>53.7</v>
      </c>
      <c r="CD6" s="35">
        <f t="shared" si="9"/>
        <v>51.06</v>
      </c>
      <c r="CE6" s="35">
        <f t="shared" si="9"/>
        <v>56.86</v>
      </c>
      <c r="CF6" s="35">
        <f t="shared" si="9"/>
        <v>57.15</v>
      </c>
      <c r="CG6" s="35">
        <f t="shared" si="9"/>
        <v>60.18</v>
      </c>
      <c r="CH6" s="35">
        <f t="shared" si="9"/>
        <v>58.19</v>
      </c>
      <c r="CI6" s="35">
        <f t="shared" si="9"/>
        <v>56.65</v>
      </c>
      <c r="CJ6" s="35">
        <f t="shared" si="9"/>
        <v>55.61</v>
      </c>
      <c r="CK6" s="35">
        <f t="shared" si="9"/>
        <v>50.64</v>
      </c>
      <c r="CL6" s="34" t="str">
        <f>IF(CL7="","",IF(CL7="-","【-】","【"&amp;SUBSTITUTE(TEXT(CL7,"#,##0.00"),"-","△")&amp;"】"))</f>
        <v>【51.39】</v>
      </c>
      <c r="CM6" s="35">
        <f>IF(CM7="",NA(),CM7)</f>
        <v>63.71</v>
      </c>
      <c r="CN6" s="35">
        <f t="shared" ref="CN6:CV6" si="10">IF(CN7="",NA(),CN7)</f>
        <v>65.52</v>
      </c>
      <c r="CO6" s="35">
        <f t="shared" si="10"/>
        <v>67.7</v>
      </c>
      <c r="CP6" s="35">
        <f t="shared" si="10"/>
        <v>66.55</v>
      </c>
      <c r="CQ6" s="35">
        <f t="shared" si="10"/>
        <v>67.63</v>
      </c>
      <c r="CR6" s="35">
        <f t="shared" si="10"/>
        <v>66.02</v>
      </c>
      <c r="CS6" s="35">
        <f t="shared" si="10"/>
        <v>65.900000000000006</v>
      </c>
      <c r="CT6" s="35">
        <f t="shared" si="10"/>
        <v>65.33</v>
      </c>
      <c r="CU6" s="35">
        <f t="shared" si="10"/>
        <v>66.11</v>
      </c>
      <c r="CV6" s="35">
        <f t="shared" si="10"/>
        <v>67.209999999999994</v>
      </c>
      <c r="CW6" s="34" t="str">
        <f>IF(CW7="","",IF(CW7="-","【-】","【"&amp;SUBSTITUTE(TEXT(CW7,"#,##0.00"),"-","△")&amp;"】"))</f>
        <v>【66.94】</v>
      </c>
      <c r="CX6" s="35">
        <f>IF(CX7="",NA(),CX7)</f>
        <v>84.82</v>
      </c>
      <c r="CY6" s="35">
        <f t="shared" ref="CY6:DG6" si="11">IF(CY7="",NA(),CY7)</f>
        <v>84.98</v>
      </c>
      <c r="CZ6" s="35">
        <f t="shared" si="11"/>
        <v>85.5</v>
      </c>
      <c r="DA6" s="35">
        <f t="shared" si="11"/>
        <v>85.81</v>
      </c>
      <c r="DB6" s="35">
        <f t="shared" si="11"/>
        <v>86.45</v>
      </c>
      <c r="DC6" s="35">
        <f t="shared" si="11"/>
        <v>92.96</v>
      </c>
      <c r="DD6" s="35">
        <f t="shared" si="11"/>
        <v>92.8</v>
      </c>
      <c r="DE6" s="35">
        <f t="shared" si="11"/>
        <v>92.64</v>
      </c>
      <c r="DF6" s="35">
        <f t="shared" si="11"/>
        <v>92.98</v>
      </c>
      <c r="DG6" s="35">
        <f t="shared" si="11"/>
        <v>93.21</v>
      </c>
      <c r="DH6" s="34" t="str">
        <f>IF(DH7="","",IF(DH7="-","【-】","【"&amp;SUBSTITUTE(TEXT(DH7,"#,##0.00"),"-","△")&amp;"】"))</f>
        <v>【93.03】</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0.73</v>
      </c>
      <c r="EF6" s="35">
        <f t="shared" ref="EF6:EN6" si="14">IF(EF7="",NA(),EF7)</f>
        <v>0.19</v>
      </c>
      <c r="EG6" s="35">
        <f t="shared" si="14"/>
        <v>0.18</v>
      </c>
      <c r="EH6" s="35">
        <f t="shared" si="14"/>
        <v>0.21</v>
      </c>
      <c r="EI6" s="35">
        <f t="shared" si="14"/>
        <v>0.15</v>
      </c>
      <c r="EJ6" s="35">
        <f t="shared" si="14"/>
        <v>7.0000000000000007E-2</v>
      </c>
      <c r="EK6" s="35">
        <f t="shared" si="14"/>
        <v>7.0000000000000007E-2</v>
      </c>
      <c r="EL6" s="35">
        <f t="shared" si="14"/>
        <v>0.17</v>
      </c>
      <c r="EM6" s="35">
        <f t="shared" si="14"/>
        <v>0.05</v>
      </c>
      <c r="EN6" s="35">
        <f t="shared" si="14"/>
        <v>7.0000000000000007E-2</v>
      </c>
      <c r="EO6" s="34" t="str">
        <f>IF(EO7="","",IF(EO7="-","【-】","【"&amp;SUBSTITUTE(TEXT(EO7,"#,##0.00"),"-","△")&amp;"】"))</f>
        <v>【0.09】</v>
      </c>
    </row>
    <row r="7" spans="1:145" s="36" customFormat="1" x14ac:dyDescent="0.15">
      <c r="A7" s="28"/>
      <c r="B7" s="37">
        <v>2019</v>
      </c>
      <c r="C7" s="37">
        <v>150002</v>
      </c>
      <c r="D7" s="37">
        <v>47</v>
      </c>
      <c r="E7" s="37">
        <v>17</v>
      </c>
      <c r="F7" s="37">
        <v>3</v>
      </c>
      <c r="G7" s="37">
        <v>0</v>
      </c>
      <c r="H7" s="37" t="s">
        <v>98</v>
      </c>
      <c r="I7" s="37" t="s">
        <v>99</v>
      </c>
      <c r="J7" s="37" t="s">
        <v>100</v>
      </c>
      <c r="K7" s="37" t="s">
        <v>101</v>
      </c>
      <c r="L7" s="37" t="s">
        <v>102</v>
      </c>
      <c r="M7" s="37" t="s">
        <v>103</v>
      </c>
      <c r="N7" s="38" t="s">
        <v>104</v>
      </c>
      <c r="O7" s="38" t="s">
        <v>105</v>
      </c>
      <c r="P7" s="38">
        <v>49.19</v>
      </c>
      <c r="Q7" s="38">
        <v>100</v>
      </c>
      <c r="R7" s="38">
        <v>0</v>
      </c>
      <c r="S7" s="38">
        <v>2236042</v>
      </c>
      <c r="T7" s="38">
        <v>12584.24</v>
      </c>
      <c r="U7" s="38">
        <v>177.69</v>
      </c>
      <c r="V7" s="38">
        <v>722504</v>
      </c>
      <c r="W7" s="38">
        <v>206.45</v>
      </c>
      <c r="X7" s="38">
        <v>3499.66</v>
      </c>
      <c r="Y7" s="38">
        <v>82.62</v>
      </c>
      <c r="Z7" s="38">
        <v>78.27</v>
      </c>
      <c r="AA7" s="38">
        <v>79.25</v>
      </c>
      <c r="AB7" s="38">
        <v>75.099999999999994</v>
      </c>
      <c r="AC7" s="38">
        <v>74.790000000000006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185.43</v>
      </c>
      <c r="BG7" s="38">
        <v>208.77</v>
      </c>
      <c r="BH7" s="38">
        <v>367.61</v>
      </c>
      <c r="BI7" s="38">
        <v>398.07</v>
      </c>
      <c r="BJ7" s="38">
        <v>432.65</v>
      </c>
      <c r="BK7" s="38">
        <v>359.02</v>
      </c>
      <c r="BL7" s="38">
        <v>306.97000000000003</v>
      </c>
      <c r="BM7" s="38">
        <v>337.85</v>
      </c>
      <c r="BN7" s="38">
        <v>290.94</v>
      </c>
      <c r="BO7" s="38">
        <v>287.39</v>
      </c>
      <c r="BP7" s="38">
        <v>291.39999999999998</v>
      </c>
      <c r="BQ7" s="38">
        <v>0</v>
      </c>
      <c r="BR7" s="38">
        <v>0</v>
      </c>
      <c r="BS7" s="38">
        <v>0</v>
      </c>
      <c r="BT7" s="38">
        <v>0</v>
      </c>
      <c r="BU7" s="38">
        <v>0</v>
      </c>
      <c r="BV7" s="38">
        <v>0</v>
      </c>
      <c r="BW7" s="38">
        <v>0</v>
      </c>
      <c r="BX7" s="38">
        <v>0</v>
      </c>
      <c r="BY7" s="38">
        <v>0</v>
      </c>
      <c r="BZ7" s="38">
        <v>0</v>
      </c>
      <c r="CA7" s="38">
        <v>0</v>
      </c>
      <c r="CB7" s="38">
        <v>53.85</v>
      </c>
      <c r="CC7" s="38">
        <v>53.7</v>
      </c>
      <c r="CD7" s="38">
        <v>51.06</v>
      </c>
      <c r="CE7" s="38">
        <v>56.86</v>
      </c>
      <c r="CF7" s="38">
        <v>57.15</v>
      </c>
      <c r="CG7" s="38">
        <v>60.18</v>
      </c>
      <c r="CH7" s="38">
        <v>58.19</v>
      </c>
      <c r="CI7" s="38">
        <v>56.65</v>
      </c>
      <c r="CJ7" s="38">
        <v>55.61</v>
      </c>
      <c r="CK7" s="38">
        <v>50.64</v>
      </c>
      <c r="CL7" s="38">
        <v>51.39</v>
      </c>
      <c r="CM7" s="38">
        <v>63.71</v>
      </c>
      <c r="CN7" s="38">
        <v>65.52</v>
      </c>
      <c r="CO7" s="38">
        <v>67.7</v>
      </c>
      <c r="CP7" s="38">
        <v>66.55</v>
      </c>
      <c r="CQ7" s="38">
        <v>67.63</v>
      </c>
      <c r="CR7" s="38">
        <v>66.02</v>
      </c>
      <c r="CS7" s="38">
        <v>65.900000000000006</v>
      </c>
      <c r="CT7" s="38">
        <v>65.33</v>
      </c>
      <c r="CU7" s="38">
        <v>66.11</v>
      </c>
      <c r="CV7" s="38">
        <v>67.209999999999994</v>
      </c>
      <c r="CW7" s="38">
        <v>66.94</v>
      </c>
      <c r="CX7" s="38">
        <v>84.82</v>
      </c>
      <c r="CY7" s="38">
        <v>84.98</v>
      </c>
      <c r="CZ7" s="38">
        <v>85.5</v>
      </c>
      <c r="DA7" s="38">
        <v>85.81</v>
      </c>
      <c r="DB7" s="38">
        <v>86.45</v>
      </c>
      <c r="DC7" s="38">
        <v>92.96</v>
      </c>
      <c r="DD7" s="38">
        <v>92.8</v>
      </c>
      <c r="DE7" s="38">
        <v>92.64</v>
      </c>
      <c r="DF7" s="38">
        <v>92.98</v>
      </c>
      <c r="DG7" s="38">
        <v>93.21</v>
      </c>
      <c r="DH7" s="38">
        <v>93.03</v>
      </c>
      <c r="DI7" s="38"/>
      <c r="DJ7" s="38"/>
      <c r="DK7" s="38"/>
      <c r="DL7" s="38"/>
      <c r="DM7" s="38"/>
      <c r="DN7" s="38"/>
      <c r="DO7" s="38"/>
      <c r="DP7" s="38"/>
      <c r="DQ7" s="38"/>
      <c r="DR7" s="38"/>
      <c r="DS7" s="38"/>
      <c r="DT7" s="38"/>
      <c r="DU7" s="38"/>
      <c r="DV7" s="38"/>
      <c r="DW7" s="38"/>
      <c r="DX7" s="38"/>
      <c r="DY7" s="38"/>
      <c r="DZ7" s="38"/>
      <c r="EA7" s="38"/>
      <c r="EB7" s="38"/>
      <c r="EC7" s="38"/>
      <c r="ED7" s="38"/>
      <c r="EE7" s="38">
        <v>0.73</v>
      </c>
      <c r="EF7" s="38">
        <v>0.19</v>
      </c>
      <c r="EG7" s="38">
        <v>0.18</v>
      </c>
      <c r="EH7" s="38">
        <v>0.21</v>
      </c>
      <c r="EI7" s="38">
        <v>0.15</v>
      </c>
      <c r="EJ7" s="38">
        <v>7.0000000000000007E-2</v>
      </c>
      <c r="EK7" s="38">
        <v>7.0000000000000007E-2</v>
      </c>
      <c r="EL7" s="38">
        <v>0.17</v>
      </c>
      <c r="EM7" s="38">
        <v>0.05</v>
      </c>
      <c r="EN7" s="38">
        <v>7.0000000000000007E-2</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2021-01-22T03:38:41Z</cp:lastPrinted>
  <dcterms:created xsi:type="dcterms:W3CDTF">2020-12-04T02:50:47Z</dcterms:created>
  <dcterms:modified xsi:type="dcterms:W3CDTF">2021-01-22T03:42:41Z</dcterms:modified>
  <cp:category/>
</cp:coreProperties>
</file>