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 県央\36  燕労災病院　事務\09　予算・決算\13　H31（R1）決算関係\30　経営比較分析表の分析依頼\"/>
    </mc:Choice>
  </mc:AlternateContent>
  <workbookProtection workbookAlgorithmName="SHA-512" workbookHashValue="6FLQ/DN/juJXM3jg804n0CwKH9+HoQ93cZ3cNweV/l0gniuJ+nRNGwaS3iZi2hdOdjOkVvwoHB8dMcEZL940qQ==" workbookSaltValue="GQtIuFoWqe1bEX20A96LM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C11" i="5"/>
  <c r="D11" i="5"/>
  <c r="E11" i="5"/>
  <c r="B11" i="5"/>
  <c r="KC78" i="4" l="1"/>
  <c r="HG54" i="4"/>
  <c r="HG32" i="4"/>
  <c r="KU32" i="4"/>
  <c r="FH78" i="4"/>
  <c r="DS54" i="4"/>
  <c r="DS32" i="4"/>
  <c r="KU54" i="4"/>
  <c r="AN78" i="4"/>
  <c r="AE54" i="4"/>
  <c r="AE32" i="4"/>
  <c r="BZ78" i="4"/>
  <c r="BI54" i="4"/>
  <c r="BI32" i="4"/>
  <c r="EW54" i="4"/>
  <c r="LY54" i="4"/>
  <c r="LY32" i="4"/>
  <c r="IK32" i="4"/>
  <c r="EW32" i="4"/>
  <c r="LO78" i="4"/>
  <c r="IK54" i="4"/>
  <c r="GT78" i="4"/>
  <c r="KF54" i="4"/>
  <c r="KF32" i="4"/>
  <c r="U78" i="4"/>
  <c r="JJ78" i="4"/>
  <c r="GR54" i="4"/>
  <c r="GR32" i="4"/>
  <c r="DD32" i="4"/>
  <c r="P54" i="4"/>
  <c r="EO78" i="4"/>
  <c r="DD54" i="4"/>
  <c r="P32" i="4"/>
  <c r="GA78" i="4"/>
  <c r="EH54" i="4"/>
  <c r="EH32" i="4"/>
  <c r="KV78" i="4"/>
  <c r="HV54" i="4"/>
  <c r="BG78" i="4"/>
  <c r="AT54" i="4"/>
  <c r="AT32" i="4"/>
  <c r="LJ54" i="4"/>
  <c r="LJ32" i="4"/>
  <c r="HV32" i="4"/>
</calcChain>
</file>

<file path=xl/sharedStrings.xml><?xml version="1.0" encoding="utf-8"?>
<sst xmlns="http://schemas.openxmlformats.org/spreadsheetml/2006/main" count="388" uniqueCount="184">
  <si>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</si>
  <si>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</si>
  <si>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</si>
  <si>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</si>
  <si>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</si>
  <si>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</si>
  <si>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</si>
  <si>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</si>
  <si>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</si>
  <si>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</si>
  <si>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</si>
  <si>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</si>
  <si>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</si>
  <si>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</si>
  <si>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</si>
  <si>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</si>
  <si>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</si>
  <si>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</si>
  <si>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</si>
  <si>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</si>
  <si>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</si>
  <si>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</si>
  <si>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</si>
  <si>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</si>
  <si>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</si>
  <si>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</si>
  <si>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</si>
  <si>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</si>
  <si>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</si>
  <si>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</si>
  <si>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</si>
  <si>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</si>
  <si>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</si>
  <si>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</si>
  <si>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</si>
  <si>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</si>
  <si>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</si>
  <si>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</si>
  <si>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</si>
  <si>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</si>
  <si>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</si>
  <si>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</si>
  <si>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</si>
  <si>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</si>
  <si>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</si>
  <si>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</si>
  <si>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</si>
  <si>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</si>
  <si>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</si>
  <si>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</si>
  <si>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</si>
  <si>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</si>
  <si>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</si>
  <si>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</si>
  <si>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</si>
  <si>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</si>
  <si>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</si>
  <si>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</si>
  <si>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</si>
  <si>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</si>
  <si>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</si>
  <si>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</si>
  <si>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</si>
  <si>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</si>
  <si>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</si>
  <si>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</si>
  <si>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</si>
  <si>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</si>
  <si>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</si>
  <si>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</si>
  <si>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</si>
  <si>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</si>
  <si>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</si>
  <si>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</si>
  <si>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</si>
  <si>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</si>
  <si>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</si>
  <si>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</si>
  <si>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</si>
  <si>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</si>
  <si>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</si>
  <si>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</si>
  <si>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</si>
  <si>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</si>
  <si>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</si>
  <si>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</si>
  <si>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</si>
  <si>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</si>
  <si>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</si>
  <si>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</si>
  <si>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</si>
  <si>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</si>
  <si>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</si>
  <si>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</si>
  <si>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</si>
  <si>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</si>
  <si>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</si>
  <si>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</si>
  <si>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</si>
  <si>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</si>
  <si>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</si>
  <si>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</si>
  <si>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</si>
  <si>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</si>
  <si>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</si>
  <si>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</si>
  <si>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</si>
  <si>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</si>
  <si>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</si>
  <si>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</si>
  <si>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</si>
  <si>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</si>
  <si>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</si>
  <si>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</si>
  <si>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</si>
  <si>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</si>
  <si>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</si>
  <si>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</si>
  <si>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</si>
  <si>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</si>
  <si>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</si>
  <si>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</si>
  <si>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</si>
  <si>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</si>
  <si>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</si>
  <si>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</si>
  <si>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</si>
  <si>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</si>
  <si>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</si>
  <si>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</si>
  <si>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</si>
  <si>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</si>
  <si>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</si>
  <si>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</si>
  <si>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</si>
  <si>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</si>
  <si>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</si>
  <si>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</si>
  <si>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</si>
  <si>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</si>
  <si>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</si>
  <si>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</si>
  <si>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</si>
  <si>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</si>
  <si>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</si>
  <si>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</si>
  <si>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</si>
  <si>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</si>
  <si>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</si>
  <si>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</si>
  <si>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</si>
  <si>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</si>
  <si>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</si>
  <si>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</si>
  <si>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</si>
  <si>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</si>
  <si>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</si>
  <si>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</si>
  <si>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</si>
  <si>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</si>
  <si>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</si>
  <si>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</si>
  <si>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</si>
  <si>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新潟県</t>
  </si>
  <si>
    <t>燕労災病院</t>
  </si>
  <si>
    <t>当然財務</t>
  </si>
  <si>
    <t>病院事業</t>
  </si>
  <si>
    <t>一般病院</t>
  </si>
  <si>
    <t>300床以上～400床未満</t>
  </si>
  <si>
    <t>非設置</t>
  </si>
  <si>
    <t>指定管理者(利用料金制)</t>
  </si>
  <si>
    <t>対象</t>
  </si>
  <si>
    <t>救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</si>
  <si>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</si>
  <si>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</si>
  <si>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</si>
  <si>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</si>
  <si>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</si>
  <si>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</si>
  <si>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</si>
  <si>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地域医療支援病院として、地域との連携を図りながら、急性期を中心とした医療機能を担っている。</t>
    <rPh sb="1" eb="3">
      <t>チイキ</t>
    </rPh>
    <rPh sb="3" eb="5">
      <t>イリョウ</t>
    </rPh>
    <rPh sb="5" eb="7">
      <t>シエン</t>
    </rPh>
    <rPh sb="7" eb="9">
      <t>ビョウイン</t>
    </rPh>
    <rPh sb="13" eb="15">
      <t>チイキ</t>
    </rPh>
    <rPh sb="17" eb="19">
      <t>レンケイ</t>
    </rPh>
    <rPh sb="20" eb="21">
      <t>ハカ</t>
    </rPh>
    <rPh sb="26" eb="29">
      <t>キュウセイキ</t>
    </rPh>
    <rPh sb="30" eb="32">
      <t>チュウシン</t>
    </rPh>
    <rPh sb="35" eb="37">
      <t>イリョウ</t>
    </rPh>
    <rPh sb="37" eb="39">
      <t>キノウ</t>
    </rPh>
    <rPh sb="40" eb="41">
      <t>ニナ</t>
    </rPh>
    <phoneticPr fontId="5"/>
  </si>
  <si>
    <t>　県央基幹病院に向けた準備を進める病院として、急性期患者の受入れを強化し、患者数の確保、診療単価の向上による入院を中心とした収益確保に重点的に取り組みながら、経営改善を図っていく。</t>
    <rPh sb="1" eb="3">
      <t>ケンオウ</t>
    </rPh>
    <rPh sb="3" eb="5">
      <t>キカン</t>
    </rPh>
    <rPh sb="5" eb="7">
      <t>ビョウイン</t>
    </rPh>
    <rPh sb="8" eb="9">
      <t>ム</t>
    </rPh>
    <rPh sb="11" eb="13">
      <t>ジュンビ</t>
    </rPh>
    <rPh sb="14" eb="15">
      <t>スス</t>
    </rPh>
    <rPh sb="17" eb="19">
      <t>ビョウイン</t>
    </rPh>
    <rPh sb="23" eb="26">
      <t>キュウセイキ</t>
    </rPh>
    <rPh sb="26" eb="28">
      <t>カンジャ</t>
    </rPh>
    <rPh sb="29" eb="31">
      <t>ウケイ</t>
    </rPh>
    <rPh sb="33" eb="35">
      <t>キョウカ</t>
    </rPh>
    <rPh sb="37" eb="40">
      <t>カンジャスウ</t>
    </rPh>
    <rPh sb="41" eb="43">
      <t>カクホ</t>
    </rPh>
    <rPh sb="44" eb="46">
      <t>シンリョウ</t>
    </rPh>
    <rPh sb="46" eb="48">
      <t>タンカ</t>
    </rPh>
    <rPh sb="49" eb="51">
      <t>コウジョウ</t>
    </rPh>
    <rPh sb="54" eb="56">
      <t>ニュウイン</t>
    </rPh>
    <rPh sb="57" eb="59">
      <t>チュウシン</t>
    </rPh>
    <rPh sb="62" eb="64">
      <t>シュウエキ</t>
    </rPh>
    <rPh sb="64" eb="66">
      <t>カクホ</t>
    </rPh>
    <rPh sb="67" eb="70">
      <t>ジュウテンテキ</t>
    </rPh>
    <rPh sb="71" eb="72">
      <t>ト</t>
    </rPh>
    <rPh sb="73" eb="74">
      <t>ク</t>
    </rPh>
    <rPh sb="79" eb="81">
      <t>ケイエイ</t>
    </rPh>
    <rPh sb="81" eb="83">
      <t>カイゼン</t>
    </rPh>
    <rPh sb="84" eb="85">
      <t>ハカ</t>
    </rPh>
    <phoneticPr fontId="5"/>
  </si>
  <si>
    <t>　病床利用率、入院患者１人１日当たり収益が平均値を下回っており、医業収支比率は平均値に届いていない。
　入院患者確保及び入院診療単価改善による入院収益の確保や、経費削減の一層の取組により、医業収支比率は改善するものと考えている。</t>
    <rPh sb="1" eb="3">
      <t>ビョウショウ</t>
    </rPh>
    <rPh sb="3" eb="6">
      <t>リヨウリツ</t>
    </rPh>
    <rPh sb="7" eb="9">
      <t>ニュウイン</t>
    </rPh>
    <rPh sb="9" eb="11">
      <t>カンジャ</t>
    </rPh>
    <rPh sb="12" eb="13">
      <t>ニン</t>
    </rPh>
    <rPh sb="14" eb="15">
      <t>ニチ</t>
    </rPh>
    <rPh sb="15" eb="16">
      <t>ア</t>
    </rPh>
    <rPh sb="18" eb="20">
      <t>シュウエキ</t>
    </rPh>
    <rPh sb="21" eb="24">
      <t>ヘイキンチ</t>
    </rPh>
    <rPh sb="25" eb="27">
      <t>シタマワ</t>
    </rPh>
    <rPh sb="32" eb="34">
      <t>イギョウ</t>
    </rPh>
    <rPh sb="34" eb="36">
      <t>シュウシ</t>
    </rPh>
    <rPh sb="36" eb="38">
      <t>ヒリツ</t>
    </rPh>
    <rPh sb="39" eb="42">
      <t>ヘイキンチ</t>
    </rPh>
    <rPh sb="43" eb="44">
      <t>トド</t>
    </rPh>
    <rPh sb="52" eb="54">
      <t>ニュウイン</t>
    </rPh>
    <rPh sb="54" eb="56">
      <t>カンジャ</t>
    </rPh>
    <rPh sb="56" eb="58">
      <t>カクホ</t>
    </rPh>
    <rPh sb="58" eb="59">
      <t>オヨ</t>
    </rPh>
    <rPh sb="60" eb="62">
      <t>ニュウイン</t>
    </rPh>
    <rPh sb="62" eb="64">
      <t>シンリョウ</t>
    </rPh>
    <rPh sb="64" eb="66">
      <t>タンカ</t>
    </rPh>
    <rPh sb="66" eb="68">
      <t>カイゼン</t>
    </rPh>
    <rPh sb="71" eb="73">
      <t>ニュウイン</t>
    </rPh>
    <rPh sb="73" eb="75">
      <t>シュウエキ</t>
    </rPh>
    <rPh sb="76" eb="78">
      <t>カクホ</t>
    </rPh>
    <rPh sb="80" eb="82">
      <t>ケイヒ</t>
    </rPh>
    <rPh sb="82" eb="84">
      <t>サクゲン</t>
    </rPh>
    <rPh sb="85" eb="87">
      <t>イッソウ</t>
    </rPh>
    <rPh sb="88" eb="90">
      <t>トリクミ</t>
    </rPh>
    <rPh sb="94" eb="96">
      <t>イギョウ</t>
    </rPh>
    <rPh sb="96" eb="98">
      <t>シュウシ</t>
    </rPh>
    <rPh sb="98" eb="100">
      <t>ヒリツ</t>
    </rPh>
    <rPh sb="101" eb="103">
      <t>カイゼン</t>
    </rPh>
    <rPh sb="108" eb="109">
      <t>カンガ</t>
    </rPh>
    <phoneticPr fontId="5"/>
  </si>
  <si>
    <t>　燕労災病院は、県央基幹病院整備に向けた準備を進めるため、平成30年度に県が移譲を受けた病院であり、移譲後新たに整備した固定資産の多くは耐用年数を迎えておらず、減価償却は進んでいない。</t>
    <rPh sb="1" eb="2">
      <t>ツバメ</t>
    </rPh>
    <rPh sb="2" eb="4">
      <t>ロウサイ</t>
    </rPh>
    <rPh sb="4" eb="6">
      <t>ビョウイン</t>
    </rPh>
    <rPh sb="8" eb="10">
      <t>ケンオウ</t>
    </rPh>
    <rPh sb="10" eb="12">
      <t>キカン</t>
    </rPh>
    <rPh sb="12" eb="14">
      <t>ビョウイン</t>
    </rPh>
    <rPh sb="14" eb="16">
      <t>セイビ</t>
    </rPh>
    <rPh sb="17" eb="18">
      <t>ム</t>
    </rPh>
    <rPh sb="20" eb="22">
      <t>ジュンビ</t>
    </rPh>
    <rPh sb="23" eb="24">
      <t>スス</t>
    </rPh>
    <rPh sb="29" eb="31">
      <t>ヘイセイ</t>
    </rPh>
    <rPh sb="33" eb="35">
      <t>ネンド</t>
    </rPh>
    <rPh sb="36" eb="37">
      <t>ケン</t>
    </rPh>
    <rPh sb="38" eb="40">
      <t>イジョウ</t>
    </rPh>
    <rPh sb="41" eb="42">
      <t>ウ</t>
    </rPh>
    <rPh sb="44" eb="46">
      <t>ビョウイン</t>
    </rPh>
    <rPh sb="50" eb="53">
      <t>イジョウゴ</t>
    </rPh>
    <rPh sb="53" eb="54">
      <t>アラ</t>
    </rPh>
    <rPh sb="56" eb="58">
      <t>セイビ</t>
    </rPh>
    <rPh sb="60" eb="64">
      <t>コテイシサン</t>
    </rPh>
    <rPh sb="65" eb="66">
      <t>オオ</t>
    </rPh>
    <rPh sb="68" eb="70">
      <t>タイヨウ</t>
    </rPh>
    <rPh sb="70" eb="72">
      <t>ネンスウ</t>
    </rPh>
    <rPh sb="73" eb="74">
      <t>ムカ</t>
    </rPh>
    <rPh sb="80" eb="82">
      <t>ゲンカ</t>
    </rPh>
    <rPh sb="82" eb="84">
      <t>ショウキャク</t>
    </rPh>
    <rPh sb="85" eb="8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</si>
</sst>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73.900000000000006</c:v>
                </c:pt>
                <c:pt idx="4">
                  <c:v>71.400000000000006</c:v>
                </c:pt>
              </c:numCache>
            </c:numRef>
          </c:val>
          <c:extLst>
            <c:ext xmlns:c16="http://schemas.microsoft.com/office/drawing/2014/chart" uri="{C3380CC4-5D6E-409C-BE32-E72D297353CC}">
              <c16:uniqueId val="{00000000-DF34-4755-87C9-2B368B213F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74.099999999999994</c:v>
                </c:pt>
                <c:pt idx="4">
                  <c:v>74.400000000000006</c:v>
                </c:pt>
              </c:numCache>
            </c:numRef>
          </c:val>
          <c:smooth val="0"/>
          <c:extLst>
            <c:ext xmlns:c16="http://schemas.microsoft.com/office/drawing/2014/chart" uri="{C3380CC4-5D6E-409C-BE32-E72D297353CC}">
              <c16:uniqueId val="{00000001-DF34-4755-87C9-2B368B213F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13916</c:v>
                </c:pt>
                <c:pt idx="4">
                  <c:v>15190</c:v>
                </c:pt>
              </c:numCache>
            </c:numRef>
          </c:val>
          <c:extLst>
            <c:ext xmlns:c16="http://schemas.microsoft.com/office/drawing/2014/chart" uri="{C3380CC4-5D6E-409C-BE32-E72D297353CC}">
              <c16:uniqueId val="{00000000-BA7B-4258-AEAF-9165628162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14290</c:v>
                </c:pt>
                <c:pt idx="4">
                  <c:v>15111</c:v>
                </c:pt>
              </c:numCache>
            </c:numRef>
          </c:val>
          <c:smooth val="0"/>
          <c:extLst>
            <c:ext xmlns:c16="http://schemas.microsoft.com/office/drawing/2014/chart" uri="{C3380CC4-5D6E-409C-BE32-E72D297353CC}">
              <c16:uniqueId val="{00000001-BA7B-4258-AEAF-9165628162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44255</c:v>
                </c:pt>
                <c:pt idx="4">
                  <c:v>46127</c:v>
                </c:pt>
              </c:numCache>
            </c:numRef>
          </c:val>
          <c:extLst>
            <c:ext xmlns:c16="http://schemas.microsoft.com/office/drawing/2014/chart" uri="{C3380CC4-5D6E-409C-BE32-E72D297353CC}">
              <c16:uniqueId val="{00000000-EA23-4920-83A0-3235A82738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52405</c:v>
                </c:pt>
                <c:pt idx="4">
                  <c:v>53523</c:v>
                </c:pt>
              </c:numCache>
            </c:numRef>
          </c:val>
          <c:smooth val="0"/>
          <c:extLst>
            <c:ext xmlns:c16="http://schemas.microsoft.com/office/drawing/2014/chart" uri="{C3380CC4-5D6E-409C-BE32-E72D297353CC}">
              <c16:uniqueId val="{00000001-EA23-4920-83A0-3235A82738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1.3</c:v>
                </c:pt>
                <c:pt idx="4">
                  <c:v>1</c:v>
                </c:pt>
              </c:numCache>
            </c:numRef>
          </c:val>
          <c:extLst>
            <c:ext xmlns:c16="http://schemas.microsoft.com/office/drawing/2014/chart" uri="{C3380CC4-5D6E-409C-BE32-E72D297353CC}">
              <c16:uniqueId val="{00000000-3601-4014-BA9D-F9B85D5E72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75.900000000000006</c:v>
                </c:pt>
                <c:pt idx="4">
                  <c:v>75.099999999999994</c:v>
                </c:pt>
              </c:numCache>
            </c:numRef>
          </c:val>
          <c:smooth val="0"/>
          <c:extLst>
            <c:ext xmlns:c16="http://schemas.microsoft.com/office/drawing/2014/chart" uri="{C3380CC4-5D6E-409C-BE32-E72D297353CC}">
              <c16:uniqueId val="{00000001-3601-4014-BA9D-F9B85D5E72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83.9</c:v>
                </c:pt>
                <c:pt idx="4">
                  <c:v>87.2</c:v>
                </c:pt>
              </c:numCache>
            </c:numRef>
          </c:val>
          <c:extLst>
            <c:ext xmlns:c16="http://schemas.microsoft.com/office/drawing/2014/chart" uri="{C3380CC4-5D6E-409C-BE32-E72D297353CC}">
              <c16:uniqueId val="{00000000-20CA-46CE-8F60-A510B1975B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89.7</c:v>
                </c:pt>
                <c:pt idx="4">
                  <c:v>89.3</c:v>
                </c:pt>
              </c:numCache>
            </c:numRef>
          </c:val>
          <c:smooth val="0"/>
          <c:extLst>
            <c:ext xmlns:c16="http://schemas.microsoft.com/office/drawing/2014/chart" uri="{C3380CC4-5D6E-409C-BE32-E72D297353CC}">
              <c16:uniqueId val="{00000001-20CA-46CE-8F60-A510B1975B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98.4</c:v>
                </c:pt>
                <c:pt idx="4">
                  <c:v>99.9</c:v>
                </c:pt>
              </c:numCache>
            </c:numRef>
          </c:val>
          <c:extLst>
            <c:ext xmlns:c16="http://schemas.microsoft.com/office/drawing/2014/chart" uri="{C3380CC4-5D6E-409C-BE32-E72D297353CC}">
              <c16:uniqueId val="{00000000-8862-4E8C-BA40-8289E403DC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97.8</c:v>
                </c:pt>
                <c:pt idx="4">
                  <c:v>97</c:v>
                </c:pt>
              </c:numCache>
            </c:numRef>
          </c:val>
          <c:smooth val="0"/>
          <c:extLst>
            <c:ext xmlns:c16="http://schemas.microsoft.com/office/drawing/2014/chart" uri="{C3380CC4-5D6E-409C-BE32-E72D297353CC}">
              <c16:uniqueId val="{00000001-8862-4E8C-BA40-8289E403DC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13.6</c:v>
                </c:pt>
                <c:pt idx="4">
                  <c:v>31.6</c:v>
                </c:pt>
              </c:numCache>
            </c:numRef>
          </c:val>
          <c:extLst>
            <c:ext xmlns:c16="http://schemas.microsoft.com/office/drawing/2014/chart" uri="{C3380CC4-5D6E-409C-BE32-E72D297353CC}">
              <c16:uniqueId val="{00000000-BC14-4BDE-9E38-B647AEA111C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51.9</c:v>
                </c:pt>
                <c:pt idx="4">
                  <c:v>52.9</c:v>
                </c:pt>
              </c:numCache>
            </c:numRef>
          </c:val>
          <c:smooth val="0"/>
          <c:extLst>
            <c:ext xmlns:c16="http://schemas.microsoft.com/office/drawing/2014/chart" uri="{C3380CC4-5D6E-409C-BE32-E72D297353CC}">
              <c16:uniqueId val="{00000001-BC14-4BDE-9E38-B647AEA111C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10.4</c:v>
                </c:pt>
                <c:pt idx="4">
                  <c:v>27.5</c:v>
                </c:pt>
              </c:numCache>
            </c:numRef>
          </c:val>
          <c:extLst>
            <c:ext xmlns:c16="http://schemas.microsoft.com/office/drawing/2014/chart" uri="{C3380CC4-5D6E-409C-BE32-E72D297353CC}">
              <c16:uniqueId val="{00000000-46FC-4F6D-BD06-047213F8CC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68.2</c:v>
                </c:pt>
                <c:pt idx="4">
                  <c:v>69.400000000000006</c:v>
                </c:pt>
              </c:numCache>
            </c:numRef>
          </c:val>
          <c:smooth val="0"/>
          <c:extLst>
            <c:ext xmlns:c16="http://schemas.microsoft.com/office/drawing/2014/chart" uri="{C3380CC4-5D6E-409C-BE32-E72D297353CC}">
              <c16:uniqueId val="{00000001-46FC-4F6D-BD06-047213F8CC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3526387</c:v>
                </c:pt>
                <c:pt idx="4">
                  <c:v>3961287</c:v>
                </c:pt>
              </c:numCache>
            </c:numRef>
          </c:val>
          <c:extLst>
            <c:ext xmlns:c16="http://schemas.microsoft.com/office/drawing/2014/chart" uri="{C3380CC4-5D6E-409C-BE32-E72D297353CC}">
              <c16:uniqueId val="{00000000-5DDA-4CF1-9F1B-87E97E7C2B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48918364</c:v>
                </c:pt>
                <c:pt idx="4">
                  <c:v>49696718</c:v>
                </c:pt>
              </c:numCache>
            </c:numRef>
          </c:val>
          <c:smooth val="0"/>
          <c:extLst>
            <c:ext xmlns:c16="http://schemas.microsoft.com/office/drawing/2014/chart" uri="{C3380CC4-5D6E-409C-BE32-E72D297353CC}">
              <c16:uniqueId val="{00000001-5DDA-4CF1-9F1B-87E97E7C2B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21.7</c:v>
                </c:pt>
                <c:pt idx="4">
                  <c:v>22.3</c:v>
                </c:pt>
              </c:numCache>
            </c:numRef>
          </c:val>
          <c:extLst>
            <c:ext xmlns:c16="http://schemas.microsoft.com/office/drawing/2014/chart" uri="{C3380CC4-5D6E-409C-BE32-E72D297353CC}">
              <c16:uniqueId val="{00000000-34FE-4C7E-BA5E-C47BDB56EF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23.6</c:v>
                </c:pt>
                <c:pt idx="4">
                  <c:v>24.2</c:v>
                </c:pt>
              </c:numCache>
            </c:numRef>
          </c:val>
          <c:smooth val="0"/>
          <c:extLst>
            <c:ext xmlns:c16="http://schemas.microsoft.com/office/drawing/2014/chart" uri="{C3380CC4-5D6E-409C-BE32-E72D297353CC}">
              <c16:uniqueId val="{00000001-34FE-4C7E-BA5E-C47BDB56EF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67.400000000000006</c:v>
                </c:pt>
                <c:pt idx="4">
                  <c:v>63.9</c:v>
                </c:pt>
              </c:numCache>
            </c:numRef>
          </c:val>
          <c:extLst>
            <c:ext xmlns:c16="http://schemas.microsoft.com/office/drawing/2014/chart" uri="{C3380CC4-5D6E-409C-BE32-E72D297353CC}">
              <c16:uniqueId val="{00000000-3FEA-4E0B-9BDD-94FA40E072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56</c:v>
                </c:pt>
                <c:pt idx="4">
                  <c:v>56.2</c:v>
                </c:pt>
              </c:numCache>
            </c:numRef>
          </c:val>
          <c:smooth val="0"/>
          <c:extLst>
            <c:ext xmlns:c16="http://schemas.microsoft.com/office/drawing/2014/chart" uri="{C3380CC4-5D6E-409C-BE32-E72D297353CC}">
              <c16:uniqueId val="{00000001-3FEA-4E0B-9BDD-94FA40E072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燕労災病院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2236042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19926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75</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t="str">
        <f>データ!AJ7</f>
        <v>-</v>
      </c>
      <c r="AU33" s="130"/>
      <c r="AV33" s="130"/>
      <c r="AW33" s="130"/>
      <c r="AX33" s="130"/>
      <c r="AY33" s="130"/>
      <c r="AZ33" s="130"/>
      <c r="BA33" s="130"/>
      <c r="BB33" s="130"/>
      <c r="BC33" s="130"/>
      <c r="BD33" s="130"/>
      <c r="BE33" s="130"/>
      <c r="BF33" s="130"/>
      <c r="BG33" s="130"/>
      <c r="BH33" s="131"/>
      <c r="BI33" s="129">
        <f>データ!AK7</f>
        <v>98.4</v>
      </c>
      <c r="BJ33" s="130"/>
      <c r="BK33" s="130"/>
      <c r="BL33" s="130"/>
      <c r="BM33" s="130"/>
      <c r="BN33" s="130"/>
      <c r="BO33" s="130"/>
      <c r="BP33" s="130"/>
      <c r="BQ33" s="130"/>
      <c r="BR33" s="130"/>
      <c r="BS33" s="130"/>
      <c r="BT33" s="130"/>
      <c r="BU33" s="130"/>
      <c r="BV33" s="130"/>
      <c r="BW33" s="131"/>
      <c r="BX33" s="129">
        <f>データ!AL7</f>
        <v>99.9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t="str">
        <f>データ!AU7</f>
        <v>-</v>
      </c>
      <c r="EI33" s="130"/>
      <c r="EJ33" s="130"/>
      <c r="EK33" s="130"/>
      <c r="EL33" s="130"/>
      <c r="EM33" s="130"/>
      <c r="EN33" s="130"/>
      <c r="EO33" s="130"/>
      <c r="EP33" s="130"/>
      <c r="EQ33" s="130"/>
      <c r="ER33" s="130"/>
      <c r="ES33" s="130"/>
      <c r="ET33" s="130"/>
      <c r="EU33" s="130"/>
      <c r="EV33" s="131"/>
      <c r="EW33" s="129">
        <f>データ!AV7</f>
        <v>83.9</v>
      </c>
      <c r="EX33" s="130"/>
      <c r="EY33" s="130"/>
      <c r="EZ33" s="130"/>
      <c r="FA33" s="130"/>
      <c r="FB33" s="130"/>
      <c r="FC33" s="130"/>
      <c r="FD33" s="130"/>
      <c r="FE33" s="130"/>
      <c r="FF33" s="130"/>
      <c r="FG33" s="130"/>
      <c r="FH33" s="130"/>
      <c r="FI33" s="130"/>
      <c r="FJ33" s="130"/>
      <c r="FK33" s="131"/>
      <c r="FL33" s="129">
        <f>データ!AW7</f>
        <v>87.2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t="str">
        <f>データ!BF7</f>
        <v>-</v>
      </c>
      <c r="HW33" s="130"/>
      <c r="HX33" s="130"/>
      <c r="HY33" s="130"/>
      <c r="HZ33" s="130"/>
      <c r="IA33" s="130"/>
      <c r="IB33" s="130"/>
      <c r="IC33" s="130"/>
      <c r="ID33" s="130"/>
      <c r="IE33" s="130"/>
      <c r="IF33" s="130"/>
      <c r="IG33" s="130"/>
      <c r="IH33" s="130"/>
      <c r="II33" s="130"/>
      <c r="IJ33" s="131"/>
      <c r="IK33" s="129">
        <f>データ!BG7</f>
        <v>1.3</v>
      </c>
      <c r="IL33" s="130"/>
      <c r="IM33" s="130"/>
      <c r="IN33" s="130"/>
      <c r="IO33" s="130"/>
      <c r="IP33" s="130"/>
      <c r="IQ33" s="130"/>
      <c r="IR33" s="130"/>
      <c r="IS33" s="130"/>
      <c r="IT33" s="130"/>
      <c r="IU33" s="130"/>
      <c r="IV33" s="130"/>
      <c r="IW33" s="130"/>
      <c r="IX33" s="130"/>
      <c r="IY33" s="131"/>
      <c r="IZ33" s="129">
        <f>データ!BH7</f>
        <v>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f>データ!BR7</f>
        <v>73.900000000000006</v>
      </c>
      <c r="LZ33" s="130"/>
      <c r="MA33" s="130"/>
      <c r="MB33" s="130"/>
      <c r="MC33" s="130"/>
      <c r="MD33" s="130"/>
      <c r="ME33" s="130"/>
      <c r="MF33" s="130"/>
      <c r="MG33" s="130"/>
      <c r="MH33" s="130"/>
      <c r="MI33" s="130"/>
      <c r="MJ33" s="130"/>
      <c r="MK33" s="130"/>
      <c r="ML33" s="130"/>
      <c r="MM33" s="131"/>
      <c r="MN33" s="129">
        <f>データ!BS7</f>
        <v>71.400000000000006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t="str">
        <f>データ!AO7</f>
        <v>-</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t="str">
        <f>データ!AZ7</f>
        <v>-</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t="str">
        <f>データ!BK7</f>
        <v>-</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t="str">
        <f>データ!BV7</f>
        <v>-</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f>データ!CC7</f>
        <v>44255</v>
      </c>
      <c r="BJ55" s="139"/>
      <c r="BK55" s="139"/>
      <c r="BL55" s="139"/>
      <c r="BM55" s="139"/>
      <c r="BN55" s="139"/>
      <c r="BO55" s="139"/>
      <c r="BP55" s="139"/>
      <c r="BQ55" s="139"/>
      <c r="BR55" s="139"/>
      <c r="BS55" s="139"/>
      <c r="BT55" s="139"/>
      <c r="BU55" s="139"/>
      <c r="BV55" s="139"/>
      <c r="BW55" s="140"/>
      <c r="BX55" s="138">
        <f>データ!CD7</f>
        <v>46127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t="str">
        <f>データ!CM7</f>
        <v>-</v>
      </c>
      <c r="EI55" s="139"/>
      <c r="EJ55" s="139"/>
      <c r="EK55" s="139"/>
      <c r="EL55" s="139"/>
      <c r="EM55" s="139"/>
      <c r="EN55" s="139"/>
      <c r="EO55" s="139"/>
      <c r="EP55" s="139"/>
      <c r="EQ55" s="139"/>
      <c r="ER55" s="139"/>
      <c r="ES55" s="139"/>
      <c r="ET55" s="139"/>
      <c r="EU55" s="139"/>
      <c r="EV55" s="140"/>
      <c r="EW55" s="138">
        <f>データ!CN7</f>
        <v>13916</v>
      </c>
      <c r="EX55" s="139"/>
      <c r="EY55" s="139"/>
      <c r="EZ55" s="139"/>
      <c r="FA55" s="139"/>
      <c r="FB55" s="139"/>
      <c r="FC55" s="139"/>
      <c r="FD55" s="139"/>
      <c r="FE55" s="139"/>
      <c r="FF55" s="139"/>
      <c r="FG55" s="139"/>
      <c r="FH55" s="139"/>
      <c r="FI55" s="139"/>
      <c r="FJ55" s="139"/>
      <c r="FK55" s="140"/>
      <c r="FL55" s="138">
        <f>データ!CO7</f>
        <v>15190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t="str">
        <f>データ!CX7</f>
        <v>-</v>
      </c>
      <c r="HW55" s="130"/>
      <c r="HX55" s="130"/>
      <c r="HY55" s="130"/>
      <c r="HZ55" s="130"/>
      <c r="IA55" s="130"/>
      <c r="IB55" s="130"/>
      <c r="IC55" s="130"/>
      <c r="ID55" s="130"/>
      <c r="IE55" s="130"/>
      <c r="IF55" s="130"/>
      <c r="IG55" s="130"/>
      <c r="IH55" s="130"/>
      <c r="II55" s="130"/>
      <c r="IJ55" s="131"/>
      <c r="IK55" s="129">
        <f>データ!CY7</f>
        <v>67.400000000000006</v>
      </c>
      <c r="IL55" s="130"/>
      <c r="IM55" s="130"/>
      <c r="IN55" s="130"/>
      <c r="IO55" s="130"/>
      <c r="IP55" s="130"/>
      <c r="IQ55" s="130"/>
      <c r="IR55" s="130"/>
      <c r="IS55" s="130"/>
      <c r="IT55" s="130"/>
      <c r="IU55" s="130"/>
      <c r="IV55" s="130"/>
      <c r="IW55" s="130"/>
      <c r="IX55" s="130"/>
      <c r="IY55" s="131"/>
      <c r="IZ55" s="129">
        <f>データ!CZ7</f>
        <v>63.9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t="str">
        <f>データ!DI7</f>
        <v>-</v>
      </c>
      <c r="LK55" s="130"/>
      <c r="LL55" s="130"/>
      <c r="LM55" s="130"/>
      <c r="LN55" s="130"/>
      <c r="LO55" s="130"/>
      <c r="LP55" s="130"/>
      <c r="LQ55" s="130"/>
      <c r="LR55" s="130"/>
      <c r="LS55" s="130"/>
      <c r="LT55" s="130"/>
      <c r="LU55" s="130"/>
      <c r="LV55" s="130"/>
      <c r="LW55" s="130"/>
      <c r="LX55" s="131"/>
      <c r="LY55" s="129">
        <f>データ!DJ7</f>
        <v>21.7</v>
      </c>
      <c r="LZ55" s="130"/>
      <c r="MA55" s="130"/>
      <c r="MB55" s="130"/>
      <c r="MC55" s="130"/>
      <c r="MD55" s="130"/>
      <c r="ME55" s="130"/>
      <c r="MF55" s="130"/>
      <c r="MG55" s="130"/>
      <c r="MH55" s="130"/>
      <c r="MI55" s="130"/>
      <c r="MJ55" s="130"/>
      <c r="MK55" s="130"/>
      <c r="ML55" s="130"/>
      <c r="MM55" s="131"/>
      <c r="MN55" s="129">
        <f>データ!DK7</f>
        <v>22.3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t="str">
        <f>データ!CG7</f>
        <v>-</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t="str">
        <f>データ!CR7</f>
        <v>-</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t="str">
        <f>データ!DC7</f>
        <v>-</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t="str">
        <f>データ!DN7</f>
        <v>-</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t="str">
        <f>データ!DT7</f>
        <v>-</v>
      </c>
      <c r="BH79" s="151"/>
      <c r="BI79" s="151"/>
      <c r="BJ79" s="151"/>
      <c r="BK79" s="151"/>
      <c r="BL79" s="151"/>
      <c r="BM79" s="151"/>
      <c r="BN79" s="151"/>
      <c r="BO79" s="151"/>
      <c r="BP79" s="151"/>
      <c r="BQ79" s="151"/>
      <c r="BR79" s="151"/>
      <c r="BS79" s="151"/>
      <c r="BT79" s="151"/>
      <c r="BU79" s="151"/>
      <c r="BV79" s="151"/>
      <c r="BW79" s="151"/>
      <c r="BX79" s="151"/>
      <c r="BY79" s="151"/>
      <c r="BZ79" s="151">
        <f>データ!DU7</f>
        <v>13.6</v>
      </c>
      <c r="CA79" s="151"/>
      <c r="CB79" s="151"/>
      <c r="CC79" s="151"/>
      <c r="CD79" s="151"/>
      <c r="CE79" s="151"/>
      <c r="CF79" s="151"/>
      <c r="CG79" s="151"/>
      <c r="CH79" s="151"/>
      <c r="CI79" s="151"/>
      <c r="CJ79" s="151"/>
      <c r="CK79" s="151"/>
      <c r="CL79" s="151"/>
      <c r="CM79" s="151"/>
      <c r="CN79" s="151"/>
      <c r="CO79" s="151"/>
      <c r="CP79" s="151"/>
      <c r="CQ79" s="151"/>
      <c r="CR79" s="151"/>
      <c r="CS79" s="151">
        <f>データ!DV7</f>
        <v>31.6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t="str">
        <f>データ!EE7</f>
        <v>-</v>
      </c>
      <c r="GB79" s="151"/>
      <c r="GC79" s="151"/>
      <c r="GD79" s="151"/>
      <c r="GE79" s="151"/>
      <c r="GF79" s="151"/>
      <c r="GG79" s="151"/>
      <c r="GH79" s="151"/>
      <c r="GI79" s="151"/>
      <c r="GJ79" s="151"/>
      <c r="GK79" s="151"/>
      <c r="GL79" s="151"/>
      <c r="GM79" s="151"/>
      <c r="GN79" s="151"/>
      <c r="GO79" s="151"/>
      <c r="GP79" s="151"/>
      <c r="GQ79" s="151"/>
      <c r="GR79" s="151"/>
      <c r="GS79" s="151"/>
      <c r="GT79" s="151">
        <f>データ!EF7</f>
        <v>10.4</v>
      </c>
      <c r="GU79" s="151"/>
      <c r="GV79" s="151"/>
      <c r="GW79" s="151"/>
      <c r="GX79" s="151"/>
      <c r="GY79" s="151"/>
      <c r="GZ79" s="151"/>
      <c r="HA79" s="151"/>
      <c r="HB79" s="151"/>
      <c r="HC79" s="151"/>
      <c r="HD79" s="151"/>
      <c r="HE79" s="151"/>
      <c r="HF79" s="151"/>
      <c r="HG79" s="151"/>
      <c r="HH79" s="151"/>
      <c r="HI79" s="151"/>
      <c r="HJ79" s="151"/>
      <c r="HK79" s="151"/>
      <c r="HL79" s="151"/>
      <c r="HM79" s="151">
        <f>データ!EG7</f>
        <v>27.5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t="str">
        <f>データ!EP7</f>
        <v>-</v>
      </c>
      <c r="KW79" s="152"/>
      <c r="KX79" s="152"/>
      <c r="KY79" s="152"/>
      <c r="KZ79" s="152"/>
      <c r="LA79" s="152"/>
      <c r="LB79" s="152"/>
      <c r="LC79" s="152"/>
      <c r="LD79" s="152"/>
      <c r="LE79" s="152"/>
      <c r="LF79" s="152"/>
      <c r="LG79" s="152"/>
      <c r="LH79" s="152"/>
      <c r="LI79" s="152"/>
      <c r="LJ79" s="152"/>
      <c r="LK79" s="152"/>
      <c r="LL79" s="152"/>
      <c r="LM79" s="152"/>
      <c r="LN79" s="152"/>
      <c r="LO79" s="152">
        <f>データ!EQ7</f>
        <v>3526387</v>
      </c>
      <c r="LP79" s="152"/>
      <c r="LQ79" s="152"/>
      <c r="LR79" s="152"/>
      <c r="LS79" s="152"/>
      <c r="LT79" s="152"/>
      <c r="LU79" s="152"/>
      <c r="LV79" s="152"/>
      <c r="LW79" s="152"/>
      <c r="LX79" s="152"/>
      <c r="LY79" s="152"/>
      <c r="LZ79" s="152"/>
      <c r="MA79" s="152"/>
      <c r="MB79" s="152"/>
      <c r="MC79" s="152"/>
      <c r="MD79" s="152"/>
      <c r="ME79" s="152"/>
      <c r="MF79" s="152"/>
      <c r="MG79" s="152"/>
      <c r="MH79" s="152">
        <f>データ!ER7</f>
        <v>3961287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t="str">
        <f>データ!DY7</f>
        <v>-</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t="str">
        <f>データ!EJ7</f>
        <v>-</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t="str">
        <f>データ!EU7</f>
        <v>-</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AJqeOhqvg+P9r1isY09sUmcyW+h7aSYG6TzhlBF4PhpHyrni5+isjnvQb5B4oemzkjkoh1hZqQVK4f/aNUS+w==" saltValue="xyO1No/t8mBxxtRAnHlho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143</v>
      </c>
      <c r="AW5" s="62" t="s">
        <v>144</v>
      </c>
      <c r="AX5" s="62" t="s">
        <v>145</v>
      </c>
      <c r="AY5" s="62" t="s">
        <v>146</v>
      </c>
      <c r="AZ5" s="62" t="s">
        <v>147</v>
      </c>
      <c r="BA5" s="62" t="s">
        <v>148</v>
      </c>
      <c r="BB5" s="62" t="s">
        <v>149</v>
      </c>
      <c r="BC5" s="62" t="s">
        <v>150</v>
      </c>
      <c r="BD5" s="62" t="s">
        <v>153</v>
      </c>
      <c r="BE5" s="62" t="s">
        <v>151</v>
      </c>
      <c r="BF5" s="62" t="s">
        <v>154</v>
      </c>
      <c r="BG5" s="62" t="s">
        <v>143</v>
      </c>
      <c r="BH5" s="62" t="s">
        <v>155</v>
      </c>
      <c r="BI5" s="62" t="s">
        <v>145</v>
      </c>
      <c r="BJ5" s="62" t="s">
        <v>146</v>
      </c>
      <c r="BK5" s="62" t="s">
        <v>147</v>
      </c>
      <c r="BL5" s="62" t="s">
        <v>148</v>
      </c>
      <c r="BM5" s="62" t="s">
        <v>149</v>
      </c>
      <c r="BN5" s="62" t="s">
        <v>150</v>
      </c>
      <c r="BO5" s="62" t="s">
        <v>140</v>
      </c>
      <c r="BP5" s="62" t="s">
        <v>156</v>
      </c>
      <c r="BQ5" s="62" t="s">
        <v>142</v>
      </c>
      <c r="BR5" s="62" t="s">
        <v>157</v>
      </c>
      <c r="BS5" s="62" t="s">
        <v>144</v>
      </c>
      <c r="BT5" s="62" t="s">
        <v>145</v>
      </c>
      <c r="BU5" s="62" t="s">
        <v>146</v>
      </c>
      <c r="BV5" s="62" t="s">
        <v>147</v>
      </c>
      <c r="BW5" s="62" t="s">
        <v>148</v>
      </c>
      <c r="BX5" s="62" t="s">
        <v>149</v>
      </c>
      <c r="BY5" s="62" t="s">
        <v>150</v>
      </c>
      <c r="BZ5" s="62" t="s">
        <v>158</v>
      </c>
      <c r="CA5" s="62" t="s">
        <v>156</v>
      </c>
      <c r="CB5" s="62" t="s">
        <v>142</v>
      </c>
      <c r="CC5" s="62" t="s">
        <v>157</v>
      </c>
      <c r="CD5" s="62" t="s">
        <v>155</v>
      </c>
      <c r="CE5" s="62" t="s">
        <v>145</v>
      </c>
      <c r="CF5" s="62" t="s">
        <v>146</v>
      </c>
      <c r="CG5" s="62" t="s">
        <v>147</v>
      </c>
      <c r="CH5" s="62" t="s">
        <v>148</v>
      </c>
      <c r="CI5" s="62" t="s">
        <v>149</v>
      </c>
      <c r="CJ5" s="62" t="s">
        <v>150</v>
      </c>
      <c r="CK5" s="62" t="s">
        <v>158</v>
      </c>
      <c r="CL5" s="62" t="s">
        <v>141</v>
      </c>
      <c r="CM5" s="62" t="s">
        <v>154</v>
      </c>
      <c r="CN5" s="62" t="s">
        <v>157</v>
      </c>
      <c r="CO5" s="62" t="s">
        <v>144</v>
      </c>
      <c r="CP5" s="62" t="s">
        <v>145</v>
      </c>
      <c r="CQ5" s="62" t="s">
        <v>146</v>
      </c>
      <c r="CR5" s="62" t="s">
        <v>147</v>
      </c>
      <c r="CS5" s="62" t="s">
        <v>148</v>
      </c>
      <c r="CT5" s="62" t="s">
        <v>149</v>
      </c>
      <c r="CU5" s="62" t="s">
        <v>150</v>
      </c>
      <c r="CV5" s="62" t="s">
        <v>140</v>
      </c>
      <c r="CW5" s="62" t="s">
        <v>156</v>
      </c>
      <c r="CX5" s="62" t="s">
        <v>142</v>
      </c>
      <c r="CY5" s="62" t="s">
        <v>143</v>
      </c>
      <c r="CZ5" s="62" t="s">
        <v>155</v>
      </c>
      <c r="DA5" s="62" t="s">
        <v>145</v>
      </c>
      <c r="DB5" s="62" t="s">
        <v>146</v>
      </c>
      <c r="DC5" s="62" t="s">
        <v>147</v>
      </c>
      <c r="DD5" s="62" t="s">
        <v>148</v>
      </c>
      <c r="DE5" s="62" t="s">
        <v>149</v>
      </c>
      <c r="DF5" s="62" t="s">
        <v>150</v>
      </c>
      <c r="DG5" s="62" t="s">
        <v>153</v>
      </c>
      <c r="DH5" s="62" t="s">
        <v>141</v>
      </c>
      <c r="DI5" s="62" t="s">
        <v>152</v>
      </c>
      <c r="DJ5" s="62" t="s">
        <v>143</v>
      </c>
      <c r="DK5" s="62" t="s">
        <v>155</v>
      </c>
      <c r="DL5" s="62" t="s">
        <v>145</v>
      </c>
      <c r="DM5" s="62" t="s">
        <v>146</v>
      </c>
      <c r="DN5" s="62" t="s">
        <v>147</v>
      </c>
      <c r="DO5" s="62" t="s">
        <v>148</v>
      </c>
      <c r="DP5" s="62" t="s">
        <v>149</v>
      </c>
      <c r="DQ5" s="62" t="s">
        <v>150</v>
      </c>
      <c r="DR5" s="62" t="s">
        <v>140</v>
      </c>
      <c r="DS5" s="62" t="s">
        <v>141</v>
      </c>
      <c r="DT5" s="62" t="s">
        <v>142</v>
      </c>
      <c r="DU5" s="62" t="s">
        <v>157</v>
      </c>
      <c r="DV5" s="62" t="s">
        <v>144</v>
      </c>
      <c r="DW5" s="62" t="s">
        <v>145</v>
      </c>
      <c r="DX5" s="62" t="s">
        <v>146</v>
      </c>
      <c r="DY5" s="62" t="s">
        <v>147</v>
      </c>
      <c r="DZ5" s="62" t="s">
        <v>148</v>
      </c>
      <c r="EA5" s="62" t="s">
        <v>149</v>
      </c>
      <c r="EB5" s="62" t="s">
        <v>150</v>
      </c>
      <c r="EC5" s="62" t="s">
        <v>153</v>
      </c>
      <c r="ED5" s="62" t="s">
        <v>151</v>
      </c>
      <c r="EE5" s="62" t="s">
        <v>142</v>
      </c>
      <c r="EF5" s="62" t="s">
        <v>143</v>
      </c>
      <c r="EG5" s="62" t="s">
        <v>144</v>
      </c>
      <c r="EH5" s="62" t="s">
        <v>145</v>
      </c>
      <c r="EI5" s="62" t="s">
        <v>146</v>
      </c>
      <c r="EJ5" s="62" t="s">
        <v>147</v>
      </c>
      <c r="EK5" s="62" t="s">
        <v>148</v>
      </c>
      <c r="EL5" s="62" t="s">
        <v>149</v>
      </c>
      <c r="EM5" s="62" t="s">
        <v>159</v>
      </c>
      <c r="EN5" s="62" t="s">
        <v>153</v>
      </c>
      <c r="EO5" s="62" t="s">
        <v>156</v>
      </c>
      <c r="EP5" s="62" t="s">
        <v>154</v>
      </c>
      <c r="EQ5" s="62" t="s">
        <v>143</v>
      </c>
      <c r="ER5" s="62" t="s">
        <v>160</v>
      </c>
      <c r="ES5" s="62" t="s">
        <v>145</v>
      </c>
      <c r="ET5" s="62" t="s">
        <v>146</v>
      </c>
      <c r="EU5" s="62" t="s">
        <v>147</v>
      </c>
      <c r="EV5" s="62" t="s">
        <v>148</v>
      </c>
      <c r="EW5" s="62" t="s">
        <v>149</v>
      </c>
      <c r="EX5" s="62" t="s">
        <v>150</v>
      </c>
    </row>
    <row r="6" spans="1:154" s="67" customFormat="1" x14ac:dyDescent="0.15">
      <c r="A6" s="48" t="s">
        <v>161</v>
      </c>
      <c r="B6" s="63">
        <f>B8</f>
        <v>2019</v>
      </c>
      <c r="C6" s="63">
        <f t="shared" ref="C6:M6" si="2">C8</f>
        <v>150002</v>
      </c>
      <c r="D6" s="63">
        <f t="shared" si="2"/>
        <v>46</v>
      </c>
      <c r="E6" s="63">
        <f t="shared" si="2"/>
        <v>6</v>
      </c>
      <c r="F6" s="63">
        <f t="shared" si="2"/>
        <v>0</v>
      </c>
      <c r="G6" s="63">
        <f t="shared" si="2"/>
        <v>18</v>
      </c>
      <c r="H6" s="155" t="str">
        <f>IF(H8&lt;&gt;I8,H8,"")&amp;IF(I8&lt;&gt;J8,I8,"")&amp;"　"&amp;J8</f>
        <v>新潟県　燕労災病院</v>
      </c>
      <c r="I6" s="156"/>
      <c r="J6" s="157"/>
      <c r="K6" s="63" t="str">
        <f t="shared" si="2"/>
        <v>当然財務</v>
      </c>
      <c r="L6" s="63" t="str">
        <f t="shared" si="2"/>
        <v>病院事業</v>
      </c>
      <c r="M6" s="63" t="str">
        <f t="shared" si="2"/>
        <v>一般病院</v>
      </c>
      <c r="N6" s="63" t="str">
        <f>N8</f>
        <v>300床以上～400床未満</v>
      </c>
      <c r="O6" s="63" t="str">
        <f>O8</f>
        <v>非設置</v>
      </c>
      <c r="P6" s="63" t="str">
        <f>P8</f>
        <v>指定管理者(利用料金制)</v>
      </c>
      <c r="Q6" s="64">
        <f t="shared" ref="Q6:AG6" si="3">Q8</f>
        <v>15</v>
      </c>
      <c r="R6" s="63" t="str">
        <f t="shared" si="3"/>
        <v>対象</v>
      </c>
      <c r="S6" s="63" t="str">
        <f t="shared" si="3"/>
        <v>-</v>
      </c>
      <c r="T6" s="63" t="str">
        <f t="shared" si="3"/>
        <v>救 地 輪</v>
      </c>
      <c r="U6" s="64">
        <f>U8</f>
        <v>2236042</v>
      </c>
      <c r="V6" s="64">
        <f>V8</f>
        <v>19926</v>
      </c>
      <c r="W6" s="63" t="str">
        <f>W8</f>
        <v>非該当</v>
      </c>
      <c r="X6" s="63" t="str">
        <f t="shared" si="3"/>
        <v>１０：１</v>
      </c>
      <c r="Y6" s="64">
        <f t="shared" si="3"/>
        <v>300</v>
      </c>
      <c r="Z6" s="64" t="str">
        <f t="shared" si="3"/>
        <v>-</v>
      </c>
      <c r="AA6" s="64" t="str">
        <f t="shared" si="3"/>
        <v>-</v>
      </c>
      <c r="AB6" s="64" t="str">
        <f t="shared" si="3"/>
        <v>-</v>
      </c>
      <c r="AC6" s="64" t="str">
        <f t="shared" si="3"/>
        <v>-</v>
      </c>
      <c r="AD6" s="64">
        <f t="shared" si="3"/>
        <v>300</v>
      </c>
      <c r="AE6" s="64">
        <f t="shared" si="3"/>
        <v>233</v>
      </c>
      <c r="AF6" s="64" t="str">
        <f t="shared" si="3"/>
        <v>-</v>
      </c>
      <c r="AG6" s="64">
        <f t="shared" si="3"/>
        <v>233</v>
      </c>
      <c r="AH6" s="65" t="e">
        <f>IF(AH8="-",NA(),AH8)</f>
        <v>#N/A</v>
      </c>
      <c r="AI6" s="65" t="e">
        <f t="shared" ref="AI6:AQ6" si="4">IF(AI8="-",NA(),AI8)</f>
        <v>#N/A</v>
      </c>
      <c r="AJ6" s="65" t="e">
        <f t="shared" si="4"/>
        <v>#N/A</v>
      </c>
      <c r="AK6" s="65">
        <f t="shared" si="4"/>
        <v>98.4</v>
      </c>
      <c r="AL6" s="65">
        <f t="shared" si="4"/>
        <v>99.9</v>
      </c>
      <c r="AM6" s="65" t="e">
        <f t="shared" si="4"/>
        <v>#N/A</v>
      </c>
      <c r="AN6" s="65" t="e">
        <f t="shared" si="4"/>
        <v>#N/A</v>
      </c>
      <c r="AO6" s="65" t="e">
        <f t="shared" si="4"/>
        <v>#N/A</v>
      </c>
      <c r="AP6" s="65">
        <f t="shared" si="4"/>
        <v>97.8</v>
      </c>
      <c r="AQ6" s="65">
        <f t="shared" si="4"/>
        <v>97</v>
      </c>
      <c r="AR6" s="65" t="str">
        <f>IF(AR8="-","【-】","【"&amp;SUBSTITUTE(TEXT(AR8,"#,##0.0"),"-","△")&amp;"】")</f>
        <v>【98.2】</v>
      </c>
      <c r="AS6" s="65" t="e">
        <f>IF(AS8="-",NA(),AS8)</f>
        <v>#N/A</v>
      </c>
      <c r="AT6" s="65" t="e">
        <f t="shared" ref="AT6:BB6" si="5">IF(AT8="-",NA(),AT8)</f>
        <v>#N/A</v>
      </c>
      <c r="AU6" s="65" t="e">
        <f t="shared" si="5"/>
        <v>#N/A</v>
      </c>
      <c r="AV6" s="65">
        <f t="shared" si="5"/>
        <v>83.9</v>
      </c>
      <c r="AW6" s="65">
        <f t="shared" si="5"/>
        <v>87.2</v>
      </c>
      <c r="AX6" s="65" t="e">
        <f t="shared" si="5"/>
        <v>#N/A</v>
      </c>
      <c r="AY6" s="65" t="e">
        <f t="shared" si="5"/>
        <v>#N/A</v>
      </c>
      <c r="AZ6" s="65" t="e">
        <f t="shared" si="5"/>
        <v>#N/A</v>
      </c>
      <c r="BA6" s="65">
        <f t="shared" si="5"/>
        <v>89.7</v>
      </c>
      <c r="BB6" s="65">
        <f t="shared" si="5"/>
        <v>89.3</v>
      </c>
      <c r="BC6" s="65" t="str">
        <f>IF(BC8="-","【-】","【"&amp;SUBSTITUTE(TEXT(BC8,"#,##0.0"),"-","△")&amp;"】")</f>
        <v>【89.5】</v>
      </c>
      <c r="BD6" s="65" t="e">
        <f>IF(BD8="-",NA(),BD8)</f>
        <v>#N/A</v>
      </c>
      <c r="BE6" s="65" t="e">
        <f t="shared" ref="BE6:BM6" si="6">IF(BE8="-",NA(),BE8)</f>
        <v>#N/A</v>
      </c>
      <c r="BF6" s="65" t="e">
        <f t="shared" si="6"/>
        <v>#N/A</v>
      </c>
      <c r="BG6" s="65">
        <f t="shared" si="6"/>
        <v>1.3</v>
      </c>
      <c r="BH6" s="65">
        <f t="shared" si="6"/>
        <v>1</v>
      </c>
      <c r="BI6" s="65" t="e">
        <f t="shared" si="6"/>
        <v>#N/A</v>
      </c>
      <c r="BJ6" s="65" t="e">
        <f t="shared" si="6"/>
        <v>#N/A</v>
      </c>
      <c r="BK6" s="65" t="e">
        <f t="shared" si="6"/>
        <v>#N/A</v>
      </c>
      <c r="BL6" s="65">
        <f t="shared" si="6"/>
        <v>75.900000000000006</v>
      </c>
      <c r="BM6" s="65">
        <f t="shared" si="6"/>
        <v>75.099999999999994</v>
      </c>
      <c r="BN6" s="65" t="str">
        <f>IF(BN8="-","【-】","【"&amp;SUBSTITUTE(TEXT(BN8,"#,##0.0"),"-","△")&amp;"】")</f>
        <v>【59.6】</v>
      </c>
      <c r="BO6" s="65" t="e">
        <f>IF(BO8="-",NA(),BO8)</f>
        <v>#N/A</v>
      </c>
      <c r="BP6" s="65" t="e">
        <f t="shared" ref="BP6:BX6" si="7">IF(BP8="-",NA(),BP8)</f>
        <v>#N/A</v>
      </c>
      <c r="BQ6" s="65" t="e">
        <f t="shared" si="7"/>
        <v>#N/A</v>
      </c>
      <c r="BR6" s="65">
        <f t="shared" si="7"/>
        <v>73.900000000000006</v>
      </c>
      <c r="BS6" s="65">
        <f t="shared" si="7"/>
        <v>71.400000000000006</v>
      </c>
      <c r="BT6" s="65" t="e">
        <f t="shared" si="7"/>
        <v>#N/A</v>
      </c>
      <c r="BU6" s="65" t="e">
        <f t="shared" si="7"/>
        <v>#N/A</v>
      </c>
      <c r="BV6" s="65" t="e">
        <f t="shared" si="7"/>
        <v>#N/A</v>
      </c>
      <c r="BW6" s="65">
        <f t="shared" si="7"/>
        <v>74.099999999999994</v>
      </c>
      <c r="BX6" s="65">
        <f t="shared" si="7"/>
        <v>74.400000000000006</v>
      </c>
      <c r="BY6" s="65" t="str">
        <f>IF(BY8="-","【-】","【"&amp;SUBSTITUTE(TEXT(BY8,"#,##0.0"),"-","△")&amp;"】")</f>
        <v>【74.7】</v>
      </c>
      <c r="BZ6" s="66" t="e">
        <f>IF(BZ8="-",NA(),BZ8)</f>
        <v>#N/A</v>
      </c>
      <c r="CA6" s="66" t="e">
        <f t="shared" ref="CA6:CI6" si="8">IF(CA8="-",NA(),CA8)</f>
        <v>#N/A</v>
      </c>
      <c r="CB6" s="66" t="e">
        <f t="shared" si="8"/>
        <v>#N/A</v>
      </c>
      <c r="CC6" s="66">
        <f t="shared" si="8"/>
        <v>44255</v>
      </c>
      <c r="CD6" s="66">
        <f t="shared" si="8"/>
        <v>46127</v>
      </c>
      <c r="CE6" s="66" t="e">
        <f t="shared" si="8"/>
        <v>#N/A</v>
      </c>
      <c r="CF6" s="66" t="e">
        <f t="shared" si="8"/>
        <v>#N/A</v>
      </c>
      <c r="CG6" s="66" t="e">
        <f t="shared" si="8"/>
        <v>#N/A</v>
      </c>
      <c r="CH6" s="66">
        <f t="shared" si="8"/>
        <v>52405</v>
      </c>
      <c r="CI6" s="66">
        <f t="shared" si="8"/>
        <v>53523</v>
      </c>
      <c r="CJ6" s="65" t="str">
        <f>IF(CJ8="-","【-】","【"&amp;SUBSTITUTE(TEXT(CJ8,"#,##0"),"-","△")&amp;"】")</f>
        <v>【53,621】</v>
      </c>
      <c r="CK6" s="66" t="e">
        <f>IF(CK8="-",NA(),CK8)</f>
        <v>#N/A</v>
      </c>
      <c r="CL6" s="66" t="e">
        <f t="shared" ref="CL6:CT6" si="9">IF(CL8="-",NA(),CL8)</f>
        <v>#N/A</v>
      </c>
      <c r="CM6" s="66" t="e">
        <f t="shared" si="9"/>
        <v>#N/A</v>
      </c>
      <c r="CN6" s="66">
        <f t="shared" si="9"/>
        <v>13916</v>
      </c>
      <c r="CO6" s="66">
        <f t="shared" si="9"/>
        <v>15190</v>
      </c>
      <c r="CP6" s="66" t="e">
        <f t="shared" si="9"/>
        <v>#N/A</v>
      </c>
      <c r="CQ6" s="66" t="e">
        <f t="shared" si="9"/>
        <v>#N/A</v>
      </c>
      <c r="CR6" s="66" t="e">
        <f t="shared" si="9"/>
        <v>#N/A</v>
      </c>
      <c r="CS6" s="66">
        <f t="shared" si="9"/>
        <v>14290</v>
      </c>
      <c r="CT6" s="66">
        <f t="shared" si="9"/>
        <v>15111</v>
      </c>
      <c r="CU6" s="65" t="str">
        <f>IF(CU8="-","【-】","【"&amp;SUBSTITUTE(TEXT(CU8,"#,##0"),"-","△")&amp;"】")</f>
        <v>【15,586】</v>
      </c>
      <c r="CV6" s="65" t="e">
        <f>IF(CV8="-",NA(),CV8)</f>
        <v>#N/A</v>
      </c>
      <c r="CW6" s="65" t="e">
        <f t="shared" ref="CW6:DE6" si="10">IF(CW8="-",NA(),CW8)</f>
        <v>#N/A</v>
      </c>
      <c r="CX6" s="65" t="e">
        <f t="shared" si="10"/>
        <v>#N/A</v>
      </c>
      <c r="CY6" s="65">
        <f t="shared" si="10"/>
        <v>67.400000000000006</v>
      </c>
      <c r="CZ6" s="65">
        <f t="shared" si="10"/>
        <v>63.9</v>
      </c>
      <c r="DA6" s="65" t="e">
        <f t="shared" si="10"/>
        <v>#N/A</v>
      </c>
      <c r="DB6" s="65" t="e">
        <f t="shared" si="10"/>
        <v>#N/A</v>
      </c>
      <c r="DC6" s="65" t="e">
        <f t="shared" si="10"/>
        <v>#N/A</v>
      </c>
      <c r="DD6" s="65">
        <f t="shared" si="10"/>
        <v>56</v>
      </c>
      <c r="DE6" s="65">
        <f t="shared" si="10"/>
        <v>56.2</v>
      </c>
      <c r="DF6" s="65" t="str">
        <f>IF(DF8="-","【-】","【"&amp;SUBSTITUTE(TEXT(DF8,"#,##0.0"),"-","△")&amp;"】")</f>
        <v>【54.6】</v>
      </c>
      <c r="DG6" s="65" t="e">
        <f>IF(DG8="-",NA(),DG8)</f>
        <v>#N/A</v>
      </c>
      <c r="DH6" s="65" t="e">
        <f t="shared" ref="DH6:DP6" si="11">IF(DH8="-",NA(),DH8)</f>
        <v>#N/A</v>
      </c>
      <c r="DI6" s="65" t="e">
        <f t="shared" si="11"/>
        <v>#N/A</v>
      </c>
      <c r="DJ6" s="65">
        <f t="shared" si="11"/>
        <v>21.7</v>
      </c>
      <c r="DK6" s="65">
        <f t="shared" si="11"/>
        <v>22.3</v>
      </c>
      <c r="DL6" s="65" t="e">
        <f t="shared" si="11"/>
        <v>#N/A</v>
      </c>
      <c r="DM6" s="65" t="e">
        <f t="shared" si="11"/>
        <v>#N/A</v>
      </c>
      <c r="DN6" s="65" t="e">
        <f t="shared" si="11"/>
        <v>#N/A</v>
      </c>
      <c r="DO6" s="65">
        <f t="shared" si="11"/>
        <v>23.6</v>
      </c>
      <c r="DP6" s="65">
        <f t="shared" si="11"/>
        <v>24.2</v>
      </c>
      <c r="DQ6" s="65" t="str">
        <f>IF(DQ8="-","【-】","【"&amp;SUBSTITUTE(TEXT(DQ8,"#,##0.0"),"-","△")&amp;"】")</f>
        <v>【25.0】</v>
      </c>
      <c r="DR6" s="65" t="e">
        <f>IF(DR8="-",NA(),DR8)</f>
        <v>#N/A</v>
      </c>
      <c r="DS6" s="65" t="e">
        <f t="shared" ref="DS6:EA6" si="12">IF(DS8="-",NA(),DS8)</f>
        <v>#N/A</v>
      </c>
      <c r="DT6" s="65" t="e">
        <f t="shared" si="12"/>
        <v>#N/A</v>
      </c>
      <c r="DU6" s="65">
        <f t="shared" si="12"/>
        <v>13.6</v>
      </c>
      <c r="DV6" s="65">
        <f t="shared" si="12"/>
        <v>31.6</v>
      </c>
      <c r="DW6" s="65" t="e">
        <f t="shared" si="12"/>
        <v>#N/A</v>
      </c>
      <c r="DX6" s="65" t="e">
        <f t="shared" si="12"/>
        <v>#N/A</v>
      </c>
      <c r="DY6" s="65" t="e">
        <f t="shared" si="12"/>
        <v>#N/A</v>
      </c>
      <c r="DZ6" s="65">
        <f t="shared" si="12"/>
        <v>51.9</v>
      </c>
      <c r="EA6" s="65">
        <f t="shared" si="12"/>
        <v>52.9</v>
      </c>
      <c r="EB6" s="65" t="str">
        <f>IF(EB8="-","【-】","【"&amp;SUBSTITUTE(TEXT(EB8,"#,##0.0"),"-","△")&amp;"】")</f>
        <v>【53.5】</v>
      </c>
      <c r="EC6" s="65" t="e">
        <f>IF(EC8="-",NA(),EC8)</f>
        <v>#N/A</v>
      </c>
      <c r="ED6" s="65" t="e">
        <f t="shared" ref="ED6:EL6" si="13">IF(ED8="-",NA(),ED8)</f>
        <v>#N/A</v>
      </c>
      <c r="EE6" s="65" t="e">
        <f t="shared" si="13"/>
        <v>#N/A</v>
      </c>
      <c r="EF6" s="65">
        <f t="shared" si="13"/>
        <v>10.4</v>
      </c>
      <c r="EG6" s="65">
        <f t="shared" si="13"/>
        <v>27.5</v>
      </c>
      <c r="EH6" s="65" t="e">
        <f t="shared" si="13"/>
        <v>#N/A</v>
      </c>
      <c r="EI6" s="65" t="e">
        <f t="shared" si="13"/>
        <v>#N/A</v>
      </c>
      <c r="EJ6" s="65" t="e">
        <f t="shared" si="13"/>
        <v>#N/A</v>
      </c>
      <c r="EK6" s="65">
        <f t="shared" si="13"/>
        <v>68.2</v>
      </c>
      <c r="EL6" s="65">
        <f t="shared" si="13"/>
        <v>69.400000000000006</v>
      </c>
      <c r="EM6" s="65" t="str">
        <f>IF(EM8="-","【-】","【"&amp;SUBSTITUTE(TEXT(EM8,"#,##0.0"),"-","△")&amp;"】")</f>
        <v>【70.0】</v>
      </c>
      <c r="EN6" s="66" t="e">
        <f>IF(EN8="-",NA(),EN8)</f>
        <v>#N/A</v>
      </c>
      <c r="EO6" s="66" t="e">
        <f t="shared" ref="EO6:EW6" si="14">IF(EO8="-",NA(),EO8)</f>
        <v>#N/A</v>
      </c>
      <c r="EP6" s="66" t="e">
        <f t="shared" si="14"/>
        <v>#N/A</v>
      </c>
      <c r="EQ6" s="66">
        <f t="shared" si="14"/>
        <v>3526387</v>
      </c>
      <c r="ER6" s="66">
        <f t="shared" si="14"/>
        <v>3961287</v>
      </c>
      <c r="ES6" s="66" t="e">
        <f t="shared" si="14"/>
        <v>#N/A</v>
      </c>
      <c r="ET6" s="66" t="e">
        <f t="shared" si="14"/>
        <v>#N/A</v>
      </c>
      <c r="EU6" s="66" t="e">
        <f t="shared" si="14"/>
        <v>#N/A</v>
      </c>
      <c r="EV6" s="66">
        <f t="shared" si="14"/>
        <v>48918364</v>
      </c>
      <c r="EW6" s="66">
        <f t="shared" si="14"/>
        <v>49696718</v>
      </c>
      <c r="EX6" s="66" t="str">
        <f>IF(EX8="-","【-】","【"&amp;SUBSTITUTE(TEXT(EX8,"#,##0"),"-","△")&amp;"】")</f>
        <v>【48,132,898】</v>
      </c>
    </row>
    <row r="7" spans="1:154" s="67" customFormat="1" x14ac:dyDescent="0.15">
      <c r="A7" s="48" t="s">
        <v>162</v>
      </c>
      <c r="B7" s="63">
        <f t="shared" ref="B7:AG7" si="15">B8</f>
        <v>2019</v>
      </c>
      <c r="C7" s="63">
        <f t="shared" si="15"/>
        <v>150002</v>
      </c>
      <c r="D7" s="63">
        <f t="shared" si="15"/>
        <v>46</v>
      </c>
      <c r="E7" s="63">
        <f t="shared" si="15"/>
        <v>6</v>
      </c>
      <c r="F7" s="63">
        <f t="shared" si="15"/>
        <v>0</v>
      </c>
      <c r="G7" s="63">
        <f t="shared" si="15"/>
        <v>18</v>
      </c>
      <c r="H7" s="63"/>
      <c r="I7" s="63"/>
      <c r="J7" s="63"/>
      <c r="K7" s="63" t="str">
        <f t="shared" si="15"/>
        <v>当然財務</v>
      </c>
      <c r="L7" s="63" t="str">
        <f t="shared" si="15"/>
        <v>病院事業</v>
      </c>
      <c r="M7" s="63" t="str">
        <f t="shared" si="15"/>
        <v>一般病院</v>
      </c>
      <c r="N7" s="63" t="str">
        <f>N8</f>
        <v>300床以上～400床未満</v>
      </c>
      <c r="O7" s="63" t="str">
        <f>O8</f>
        <v>非設置</v>
      </c>
      <c r="P7" s="63" t="str">
        <f>P8</f>
        <v>指定管理者(利用料金制)</v>
      </c>
      <c r="Q7" s="64">
        <f t="shared" si="15"/>
        <v>15</v>
      </c>
      <c r="R7" s="63" t="str">
        <f t="shared" si="15"/>
        <v>対象</v>
      </c>
      <c r="S7" s="63" t="str">
        <f t="shared" si="15"/>
        <v>-</v>
      </c>
      <c r="T7" s="63" t="str">
        <f t="shared" si="15"/>
        <v>救 地 輪</v>
      </c>
      <c r="U7" s="64">
        <f>U8</f>
        <v>2236042</v>
      </c>
      <c r="V7" s="64">
        <f>V8</f>
        <v>19926</v>
      </c>
      <c r="W7" s="63" t="str">
        <f>W8</f>
        <v>非該当</v>
      </c>
      <c r="X7" s="63" t="str">
        <f t="shared" si="15"/>
        <v>１０：１</v>
      </c>
      <c r="Y7" s="64">
        <f t="shared" si="15"/>
        <v>300</v>
      </c>
      <c r="Z7" s="64" t="str">
        <f t="shared" si="15"/>
        <v>-</v>
      </c>
      <c r="AA7" s="64" t="str">
        <f t="shared" si="15"/>
        <v>-</v>
      </c>
      <c r="AB7" s="64" t="str">
        <f t="shared" si="15"/>
        <v>-</v>
      </c>
      <c r="AC7" s="64" t="str">
        <f t="shared" si="15"/>
        <v>-</v>
      </c>
      <c r="AD7" s="64">
        <f t="shared" si="15"/>
        <v>300</v>
      </c>
      <c r="AE7" s="64">
        <f t="shared" si="15"/>
        <v>233</v>
      </c>
      <c r="AF7" s="64" t="str">
        <f t="shared" si="15"/>
        <v>-</v>
      </c>
      <c r="AG7" s="64">
        <f t="shared" si="15"/>
        <v>233</v>
      </c>
      <c r="AH7" s="65" t="str">
        <f>AH8</f>
        <v>-</v>
      </c>
      <c r="AI7" s="65" t="str">
        <f t="shared" ref="AI7:AQ7" si="16">AI8</f>
        <v>-</v>
      </c>
      <c r="AJ7" s="65" t="str">
        <f t="shared" si="16"/>
        <v>-</v>
      </c>
      <c r="AK7" s="65">
        <f t="shared" si="16"/>
        <v>98.4</v>
      </c>
      <c r="AL7" s="65">
        <f t="shared" si="16"/>
        <v>99.9</v>
      </c>
      <c r="AM7" s="65" t="str">
        <f t="shared" si="16"/>
        <v>-</v>
      </c>
      <c r="AN7" s="65" t="str">
        <f t="shared" si="16"/>
        <v>-</v>
      </c>
      <c r="AO7" s="65" t="str">
        <f t="shared" si="16"/>
        <v>-</v>
      </c>
      <c r="AP7" s="65">
        <f t="shared" si="16"/>
        <v>97.8</v>
      </c>
      <c r="AQ7" s="65">
        <f t="shared" si="16"/>
        <v>97</v>
      </c>
      <c r="AR7" s="65"/>
      <c r="AS7" s="65" t="str">
        <f>AS8</f>
        <v>-</v>
      </c>
      <c r="AT7" s="65" t="str">
        <f t="shared" ref="AT7:BB7" si="17">AT8</f>
        <v>-</v>
      </c>
      <c r="AU7" s="65" t="str">
        <f t="shared" si="17"/>
        <v>-</v>
      </c>
      <c r="AV7" s="65">
        <f t="shared" si="17"/>
        <v>83.9</v>
      </c>
      <c r="AW7" s="65">
        <f t="shared" si="17"/>
        <v>87.2</v>
      </c>
      <c r="AX7" s="65" t="str">
        <f t="shared" si="17"/>
        <v>-</v>
      </c>
      <c r="AY7" s="65" t="str">
        <f t="shared" si="17"/>
        <v>-</v>
      </c>
      <c r="AZ7" s="65" t="str">
        <f t="shared" si="17"/>
        <v>-</v>
      </c>
      <c r="BA7" s="65">
        <f t="shared" si="17"/>
        <v>89.7</v>
      </c>
      <c r="BB7" s="65">
        <f t="shared" si="17"/>
        <v>89.3</v>
      </c>
      <c r="BC7" s="65"/>
      <c r="BD7" s="65" t="str">
        <f>BD8</f>
        <v>-</v>
      </c>
      <c r="BE7" s="65" t="str">
        <f t="shared" ref="BE7:BM7" si="18">BE8</f>
        <v>-</v>
      </c>
      <c r="BF7" s="65" t="str">
        <f t="shared" si="18"/>
        <v>-</v>
      </c>
      <c r="BG7" s="65">
        <f t="shared" si="18"/>
        <v>1.3</v>
      </c>
      <c r="BH7" s="65">
        <f t="shared" si="18"/>
        <v>1</v>
      </c>
      <c r="BI7" s="65" t="str">
        <f t="shared" si="18"/>
        <v>-</v>
      </c>
      <c r="BJ7" s="65" t="str">
        <f t="shared" si="18"/>
        <v>-</v>
      </c>
      <c r="BK7" s="65" t="str">
        <f t="shared" si="18"/>
        <v>-</v>
      </c>
      <c r="BL7" s="65">
        <f t="shared" si="18"/>
        <v>75.900000000000006</v>
      </c>
      <c r="BM7" s="65">
        <f t="shared" si="18"/>
        <v>75.099999999999994</v>
      </c>
      <c r="BN7" s="65"/>
      <c r="BO7" s="65" t="str">
        <f>BO8</f>
        <v>-</v>
      </c>
      <c r="BP7" s="65" t="str">
        <f t="shared" ref="BP7:BX7" si="19">BP8</f>
        <v>-</v>
      </c>
      <c r="BQ7" s="65" t="str">
        <f t="shared" si="19"/>
        <v>-</v>
      </c>
      <c r="BR7" s="65">
        <f t="shared" si="19"/>
        <v>73.900000000000006</v>
      </c>
      <c r="BS7" s="65">
        <f t="shared" si="19"/>
        <v>71.400000000000006</v>
      </c>
      <c r="BT7" s="65" t="str">
        <f t="shared" si="19"/>
        <v>-</v>
      </c>
      <c r="BU7" s="65" t="str">
        <f t="shared" si="19"/>
        <v>-</v>
      </c>
      <c r="BV7" s="65" t="str">
        <f t="shared" si="19"/>
        <v>-</v>
      </c>
      <c r="BW7" s="65">
        <f t="shared" si="19"/>
        <v>74.099999999999994</v>
      </c>
      <c r="BX7" s="65">
        <f t="shared" si="19"/>
        <v>74.400000000000006</v>
      </c>
      <c r="BY7" s="65"/>
      <c r="BZ7" s="66" t="str">
        <f>BZ8</f>
        <v>-</v>
      </c>
      <c r="CA7" s="66" t="str">
        <f t="shared" ref="CA7:CI7" si="20">CA8</f>
        <v>-</v>
      </c>
      <c r="CB7" s="66" t="str">
        <f t="shared" si="20"/>
        <v>-</v>
      </c>
      <c r="CC7" s="66">
        <f t="shared" si="20"/>
        <v>44255</v>
      </c>
      <c r="CD7" s="66">
        <f t="shared" si="20"/>
        <v>46127</v>
      </c>
      <c r="CE7" s="66" t="str">
        <f t="shared" si="20"/>
        <v>-</v>
      </c>
      <c r="CF7" s="66" t="str">
        <f t="shared" si="20"/>
        <v>-</v>
      </c>
      <c r="CG7" s="66" t="str">
        <f t="shared" si="20"/>
        <v>-</v>
      </c>
      <c r="CH7" s="66">
        <f t="shared" si="20"/>
        <v>52405</v>
      </c>
      <c r="CI7" s="66">
        <f t="shared" si="20"/>
        <v>53523</v>
      </c>
      <c r="CJ7" s="65"/>
      <c r="CK7" s="66" t="str">
        <f>CK8</f>
        <v>-</v>
      </c>
      <c r="CL7" s="66" t="str">
        <f t="shared" ref="CL7:CT7" si="21">CL8</f>
        <v>-</v>
      </c>
      <c r="CM7" s="66" t="str">
        <f t="shared" si="21"/>
        <v>-</v>
      </c>
      <c r="CN7" s="66">
        <f t="shared" si="21"/>
        <v>13916</v>
      </c>
      <c r="CO7" s="66">
        <f t="shared" si="21"/>
        <v>15190</v>
      </c>
      <c r="CP7" s="66" t="str">
        <f t="shared" si="21"/>
        <v>-</v>
      </c>
      <c r="CQ7" s="66" t="str">
        <f t="shared" si="21"/>
        <v>-</v>
      </c>
      <c r="CR7" s="66" t="str">
        <f t="shared" si="21"/>
        <v>-</v>
      </c>
      <c r="CS7" s="66">
        <f t="shared" si="21"/>
        <v>14290</v>
      </c>
      <c r="CT7" s="66">
        <f t="shared" si="21"/>
        <v>15111</v>
      </c>
      <c r="CU7" s="65"/>
      <c r="CV7" s="65" t="str">
        <f>CV8</f>
        <v>-</v>
      </c>
      <c r="CW7" s="65" t="str">
        <f t="shared" ref="CW7:DE7" si="22">CW8</f>
        <v>-</v>
      </c>
      <c r="CX7" s="65" t="str">
        <f t="shared" si="22"/>
        <v>-</v>
      </c>
      <c r="CY7" s="65">
        <f t="shared" si="22"/>
        <v>67.400000000000006</v>
      </c>
      <c r="CZ7" s="65">
        <f t="shared" si="22"/>
        <v>63.9</v>
      </c>
      <c r="DA7" s="65" t="str">
        <f t="shared" si="22"/>
        <v>-</v>
      </c>
      <c r="DB7" s="65" t="str">
        <f t="shared" si="22"/>
        <v>-</v>
      </c>
      <c r="DC7" s="65" t="str">
        <f t="shared" si="22"/>
        <v>-</v>
      </c>
      <c r="DD7" s="65">
        <f t="shared" si="22"/>
        <v>56</v>
      </c>
      <c r="DE7" s="65">
        <f t="shared" si="22"/>
        <v>56.2</v>
      </c>
      <c r="DF7" s="65"/>
      <c r="DG7" s="65" t="str">
        <f>DG8</f>
        <v>-</v>
      </c>
      <c r="DH7" s="65" t="str">
        <f t="shared" ref="DH7:DP7" si="23">DH8</f>
        <v>-</v>
      </c>
      <c r="DI7" s="65" t="str">
        <f t="shared" si="23"/>
        <v>-</v>
      </c>
      <c r="DJ7" s="65">
        <f t="shared" si="23"/>
        <v>21.7</v>
      </c>
      <c r="DK7" s="65">
        <f t="shared" si="23"/>
        <v>22.3</v>
      </c>
      <c r="DL7" s="65" t="str">
        <f t="shared" si="23"/>
        <v>-</v>
      </c>
      <c r="DM7" s="65" t="str">
        <f t="shared" si="23"/>
        <v>-</v>
      </c>
      <c r="DN7" s="65" t="str">
        <f t="shared" si="23"/>
        <v>-</v>
      </c>
      <c r="DO7" s="65">
        <f t="shared" si="23"/>
        <v>23.6</v>
      </c>
      <c r="DP7" s="65">
        <f t="shared" si="23"/>
        <v>24.2</v>
      </c>
      <c r="DQ7" s="65"/>
      <c r="DR7" s="65" t="str">
        <f>DR8</f>
        <v>-</v>
      </c>
      <c r="DS7" s="65" t="str">
        <f t="shared" ref="DS7:EA7" si="24">DS8</f>
        <v>-</v>
      </c>
      <c r="DT7" s="65" t="str">
        <f t="shared" si="24"/>
        <v>-</v>
      </c>
      <c r="DU7" s="65">
        <f t="shared" si="24"/>
        <v>13.6</v>
      </c>
      <c r="DV7" s="65">
        <f t="shared" si="24"/>
        <v>31.6</v>
      </c>
      <c r="DW7" s="65" t="str">
        <f t="shared" si="24"/>
        <v>-</v>
      </c>
      <c r="DX7" s="65" t="str">
        <f t="shared" si="24"/>
        <v>-</v>
      </c>
      <c r="DY7" s="65" t="str">
        <f t="shared" si="24"/>
        <v>-</v>
      </c>
      <c r="DZ7" s="65">
        <f t="shared" si="24"/>
        <v>51.9</v>
      </c>
      <c r="EA7" s="65">
        <f t="shared" si="24"/>
        <v>52.9</v>
      </c>
      <c r="EB7" s="65"/>
      <c r="EC7" s="65" t="str">
        <f>EC8</f>
        <v>-</v>
      </c>
      <c r="ED7" s="65" t="str">
        <f t="shared" ref="ED7:EL7" si="25">ED8</f>
        <v>-</v>
      </c>
      <c r="EE7" s="65" t="str">
        <f t="shared" si="25"/>
        <v>-</v>
      </c>
      <c r="EF7" s="65">
        <f t="shared" si="25"/>
        <v>10.4</v>
      </c>
      <c r="EG7" s="65">
        <f t="shared" si="25"/>
        <v>27.5</v>
      </c>
      <c r="EH7" s="65" t="str">
        <f t="shared" si="25"/>
        <v>-</v>
      </c>
      <c r="EI7" s="65" t="str">
        <f t="shared" si="25"/>
        <v>-</v>
      </c>
      <c r="EJ7" s="65" t="str">
        <f t="shared" si="25"/>
        <v>-</v>
      </c>
      <c r="EK7" s="65">
        <f t="shared" si="25"/>
        <v>68.2</v>
      </c>
      <c r="EL7" s="65">
        <f t="shared" si="25"/>
        <v>69.400000000000006</v>
      </c>
      <c r="EM7" s="65"/>
      <c r="EN7" s="66" t="str">
        <f>EN8</f>
        <v>-</v>
      </c>
      <c r="EO7" s="66" t="str">
        <f t="shared" ref="EO7:EW7" si="26">EO8</f>
        <v>-</v>
      </c>
      <c r="EP7" s="66" t="str">
        <f t="shared" si="26"/>
        <v>-</v>
      </c>
      <c r="EQ7" s="66">
        <f t="shared" si="26"/>
        <v>3526387</v>
      </c>
      <c r="ER7" s="66">
        <f t="shared" si="26"/>
        <v>3961287</v>
      </c>
      <c r="ES7" s="66" t="str">
        <f t="shared" si="26"/>
        <v>-</v>
      </c>
      <c r="ET7" s="66" t="str">
        <f t="shared" si="26"/>
        <v>-</v>
      </c>
      <c r="EU7" s="66" t="str">
        <f t="shared" si="26"/>
        <v>-</v>
      </c>
      <c r="EV7" s="66">
        <f t="shared" si="26"/>
        <v>48918364</v>
      </c>
      <c r="EW7" s="66">
        <f t="shared" si="26"/>
        <v>49696718</v>
      </c>
      <c r="EX7" s="66"/>
    </row>
    <row r="8" spans="1:154" s="67" customFormat="1" x14ac:dyDescent="0.15">
      <c r="A8" s="48"/>
      <c r="B8" s="68">
        <v>2019</v>
      </c>
      <c r="C8" s="68">
        <v>150002</v>
      </c>
      <c r="D8" s="68">
        <v>46</v>
      </c>
      <c r="E8" s="68">
        <v>6</v>
      </c>
      <c r="F8" s="68">
        <v>0</v>
      </c>
      <c r="G8" s="68">
        <v>18</v>
      </c>
      <c r="H8" s="68" t="s">
        <v>163</v>
      </c>
      <c r="I8" s="68" t="s">
        <v>163</v>
      </c>
      <c r="J8" s="68" t="s">
        <v>164</v>
      </c>
      <c r="K8" s="68" t="s">
        <v>165</v>
      </c>
      <c r="L8" s="68" t="s">
        <v>166</v>
      </c>
      <c r="M8" s="68" t="s">
        <v>167</v>
      </c>
      <c r="N8" s="68" t="s">
        <v>168</v>
      </c>
      <c r="O8" s="68" t="s">
        <v>169</v>
      </c>
      <c r="P8" s="68" t="s">
        <v>170</v>
      </c>
      <c r="Q8" s="69">
        <v>15</v>
      </c>
      <c r="R8" s="68" t="s">
        <v>171</v>
      </c>
      <c r="S8" s="68" t="s">
        <v>38</v>
      </c>
      <c r="T8" s="68" t="s">
        <v>172</v>
      </c>
      <c r="U8" s="69">
        <v>2236042</v>
      </c>
      <c r="V8" s="69">
        <v>19926</v>
      </c>
      <c r="W8" s="68" t="s">
        <v>173</v>
      </c>
      <c r="X8" s="70" t="s">
        <v>174</v>
      </c>
      <c r="Y8" s="69">
        <v>300</v>
      </c>
      <c r="Z8" s="69" t="s">
        <v>38</v>
      </c>
      <c r="AA8" s="69" t="s">
        <v>38</v>
      </c>
      <c r="AB8" s="69" t="s">
        <v>38</v>
      </c>
      <c r="AC8" s="69" t="s">
        <v>38</v>
      </c>
      <c r="AD8" s="69">
        <v>300</v>
      </c>
      <c r="AE8" s="69">
        <v>233</v>
      </c>
      <c r="AF8" s="69" t="s">
        <v>38</v>
      </c>
      <c r="AG8" s="69">
        <v>233</v>
      </c>
      <c r="AH8" s="71" t="s">
        <v>38</v>
      </c>
      <c r="AI8" s="71" t="s">
        <v>38</v>
      </c>
      <c r="AJ8" s="71" t="s">
        <v>38</v>
      </c>
      <c r="AK8" s="71">
        <v>98.4</v>
      </c>
      <c r="AL8" s="71">
        <v>99.9</v>
      </c>
      <c r="AM8" s="71" t="s">
        <v>38</v>
      </c>
      <c r="AN8" s="71" t="s">
        <v>38</v>
      </c>
      <c r="AO8" s="71" t="s">
        <v>38</v>
      </c>
      <c r="AP8" s="71">
        <v>97.8</v>
      </c>
      <c r="AQ8" s="71">
        <v>97</v>
      </c>
      <c r="AR8" s="71">
        <v>98.2</v>
      </c>
      <c r="AS8" s="71" t="s">
        <v>38</v>
      </c>
      <c r="AT8" s="71" t="s">
        <v>38</v>
      </c>
      <c r="AU8" s="71" t="s">
        <v>38</v>
      </c>
      <c r="AV8" s="71">
        <v>83.9</v>
      </c>
      <c r="AW8" s="71">
        <v>87.2</v>
      </c>
      <c r="AX8" s="71" t="s">
        <v>38</v>
      </c>
      <c r="AY8" s="71" t="s">
        <v>38</v>
      </c>
      <c r="AZ8" s="71" t="s">
        <v>38</v>
      </c>
      <c r="BA8" s="71">
        <v>89.7</v>
      </c>
      <c r="BB8" s="71">
        <v>89.3</v>
      </c>
      <c r="BC8" s="71">
        <v>89.5</v>
      </c>
      <c r="BD8" s="72" t="s">
        <v>38</v>
      </c>
      <c r="BE8" s="72" t="s">
        <v>38</v>
      </c>
      <c r="BF8" s="72" t="s">
        <v>38</v>
      </c>
      <c r="BG8" s="72">
        <v>1.3</v>
      </c>
      <c r="BH8" s="72">
        <v>1</v>
      </c>
      <c r="BI8" s="72" t="s">
        <v>38</v>
      </c>
      <c r="BJ8" s="72" t="s">
        <v>38</v>
      </c>
      <c r="BK8" s="72" t="s">
        <v>38</v>
      </c>
      <c r="BL8" s="72">
        <v>75.900000000000006</v>
      </c>
      <c r="BM8" s="72">
        <v>75.099999999999994</v>
      </c>
      <c r="BN8" s="72">
        <v>59.6</v>
      </c>
      <c r="BO8" s="71" t="s">
        <v>38</v>
      </c>
      <c r="BP8" s="71" t="s">
        <v>38</v>
      </c>
      <c r="BQ8" s="71" t="s">
        <v>38</v>
      </c>
      <c r="BR8" s="71">
        <v>73.900000000000006</v>
      </c>
      <c r="BS8" s="71">
        <v>71.400000000000006</v>
      </c>
      <c r="BT8" s="71" t="s">
        <v>38</v>
      </c>
      <c r="BU8" s="71" t="s">
        <v>38</v>
      </c>
      <c r="BV8" s="71" t="s">
        <v>38</v>
      </c>
      <c r="BW8" s="71">
        <v>74.099999999999994</v>
      </c>
      <c r="BX8" s="71">
        <v>74.400000000000006</v>
      </c>
      <c r="BY8" s="71">
        <v>74.7</v>
      </c>
      <c r="BZ8" s="72" t="s">
        <v>38</v>
      </c>
      <c r="CA8" s="72" t="s">
        <v>38</v>
      </c>
      <c r="CB8" s="72" t="s">
        <v>38</v>
      </c>
      <c r="CC8" s="72">
        <v>44255</v>
      </c>
      <c r="CD8" s="72">
        <v>46127</v>
      </c>
      <c r="CE8" s="72" t="s">
        <v>38</v>
      </c>
      <c r="CF8" s="72" t="s">
        <v>38</v>
      </c>
      <c r="CG8" s="72" t="s">
        <v>38</v>
      </c>
      <c r="CH8" s="72">
        <v>52405</v>
      </c>
      <c r="CI8" s="72">
        <v>53523</v>
      </c>
      <c r="CJ8" s="71">
        <v>53621</v>
      </c>
      <c r="CK8" s="72" t="s">
        <v>38</v>
      </c>
      <c r="CL8" s="72" t="s">
        <v>38</v>
      </c>
      <c r="CM8" s="72" t="s">
        <v>38</v>
      </c>
      <c r="CN8" s="72">
        <v>13916</v>
      </c>
      <c r="CO8" s="72">
        <v>15190</v>
      </c>
      <c r="CP8" s="72" t="s">
        <v>38</v>
      </c>
      <c r="CQ8" s="72" t="s">
        <v>38</v>
      </c>
      <c r="CR8" s="72" t="s">
        <v>38</v>
      </c>
      <c r="CS8" s="72">
        <v>14290</v>
      </c>
      <c r="CT8" s="72">
        <v>15111</v>
      </c>
      <c r="CU8" s="71">
        <v>15586</v>
      </c>
      <c r="CV8" s="72" t="s">
        <v>38</v>
      </c>
      <c r="CW8" s="72" t="s">
        <v>38</v>
      </c>
      <c r="CX8" s="72" t="s">
        <v>38</v>
      </c>
      <c r="CY8" s="72">
        <v>67.400000000000006</v>
      </c>
      <c r="CZ8" s="72">
        <v>63.9</v>
      </c>
      <c r="DA8" s="72" t="s">
        <v>38</v>
      </c>
      <c r="DB8" s="72" t="s">
        <v>38</v>
      </c>
      <c r="DC8" s="72" t="s">
        <v>38</v>
      </c>
      <c r="DD8" s="72">
        <v>56</v>
      </c>
      <c r="DE8" s="72">
        <v>56.2</v>
      </c>
      <c r="DF8" s="72">
        <v>54.6</v>
      </c>
      <c r="DG8" s="72" t="s">
        <v>38</v>
      </c>
      <c r="DH8" s="72" t="s">
        <v>38</v>
      </c>
      <c r="DI8" s="72" t="s">
        <v>38</v>
      </c>
      <c r="DJ8" s="72">
        <v>21.7</v>
      </c>
      <c r="DK8" s="72">
        <v>22.3</v>
      </c>
      <c r="DL8" s="72" t="s">
        <v>38</v>
      </c>
      <c r="DM8" s="72" t="s">
        <v>38</v>
      </c>
      <c r="DN8" s="72" t="s">
        <v>38</v>
      </c>
      <c r="DO8" s="72">
        <v>23.6</v>
      </c>
      <c r="DP8" s="72">
        <v>24.2</v>
      </c>
      <c r="DQ8" s="72">
        <v>25</v>
      </c>
      <c r="DR8" s="71" t="s">
        <v>38</v>
      </c>
      <c r="DS8" s="71" t="s">
        <v>38</v>
      </c>
      <c r="DT8" s="71" t="s">
        <v>38</v>
      </c>
      <c r="DU8" s="71">
        <v>13.6</v>
      </c>
      <c r="DV8" s="71">
        <v>31.6</v>
      </c>
      <c r="DW8" s="71" t="s">
        <v>38</v>
      </c>
      <c r="DX8" s="71" t="s">
        <v>38</v>
      </c>
      <c r="DY8" s="71" t="s">
        <v>38</v>
      </c>
      <c r="DZ8" s="71">
        <v>51.9</v>
      </c>
      <c r="EA8" s="71">
        <v>52.9</v>
      </c>
      <c r="EB8" s="71">
        <v>53.5</v>
      </c>
      <c r="EC8" s="71" t="s">
        <v>38</v>
      </c>
      <c r="ED8" s="71" t="s">
        <v>38</v>
      </c>
      <c r="EE8" s="71" t="s">
        <v>38</v>
      </c>
      <c r="EF8" s="71">
        <v>10.4</v>
      </c>
      <c r="EG8" s="71">
        <v>27.5</v>
      </c>
      <c r="EH8" s="71" t="s">
        <v>38</v>
      </c>
      <c r="EI8" s="71" t="s">
        <v>38</v>
      </c>
      <c r="EJ8" s="71" t="s">
        <v>38</v>
      </c>
      <c r="EK8" s="71">
        <v>68.2</v>
      </c>
      <c r="EL8" s="71">
        <v>69.400000000000006</v>
      </c>
      <c r="EM8" s="71">
        <v>70</v>
      </c>
      <c r="EN8" s="72" t="s">
        <v>38</v>
      </c>
      <c r="EO8" s="72" t="s">
        <v>38</v>
      </c>
      <c r="EP8" s="72" t="s">
        <v>38</v>
      </c>
      <c r="EQ8" s="72">
        <v>3526387</v>
      </c>
      <c r="ER8" s="72">
        <v>3961287</v>
      </c>
      <c r="ES8" s="72" t="s">
        <v>38</v>
      </c>
      <c r="ET8" s="72" t="s">
        <v>38</v>
      </c>
      <c r="EU8" s="72" t="s">
        <v>38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2021-01-12T06:39:27Z</cp:lastPrinted>
  <dcterms:created xsi:type="dcterms:W3CDTF">2020-12-15T03:52:57Z</dcterms:created>
  <dcterms:modified xsi:type="dcterms:W3CDTF">2021-01-13T00:39:26Z</dcterms:modified>
  <cp:category/>
</cp:coreProperties>
</file>