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ko2-jyun\公営企業経営室\水道・工水係\33 経営比較分析表\★R2作業（R元年度分）\03_工水\04 団体より分析表提出\分析表\01 都道府県\"/>
    </mc:Choice>
  </mc:AlternateContent>
  <workbookProtection workbookAlgorithmName="SHA-512" workbookHashValue="fJVUh8xcrE8VxoPOc76mhdjgKyGsZpyXHh5zL9SQfRdYX486KV1cyUcMIyhQIReLaHIv/78s7Uf0BLl7p3CZGA==" workbookSaltValue="FikU09KKeXRD4I5XhwrQ3Q==" workbookSpinCount="100000" lockStructure="1"/>
  <bookViews>
    <workbookView xWindow="0" yWindow="0" windowWidth="15360" windowHeight="764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AR12" i="5"/>
  <c r="X12" i="5"/>
  <c r="DQ11" i="5"/>
  <c r="CW11" i="5"/>
  <c r="BY11" i="5"/>
  <c r="BE11" i="5"/>
  <c r="AG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W6" i="5"/>
  <c r="BX11" i="5" s="1"/>
  <c r="BV6" i="5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E6" i="5"/>
  <c r="AF11" i="5" s="1"/>
  <c r="AD6" i="5"/>
  <c r="C90" i="4" s="1"/>
  <c r="AC6" i="5"/>
  <c r="Y12" i="5" s="1"/>
  <c r="AB6" i="5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W11" i="5" l="1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CV10" i="5"/>
  <c r="GF31" i="4"/>
  <c r="GF54" i="4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BD10" i="5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<sst xmlns="http://schemas.openxmlformats.org/spreadsheetml/2006/main" count="262" uniqueCount="107">
  <si>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</si>
  <si>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</si>
  <si>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</si>
  <si>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</si>
  <si>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</si>
  <si>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</si>
  <si>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</si>
  <si>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</si>
  <si>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</si>
  <si>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</si>
  <si>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</si>
  <si>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</si>
  <si>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</si>
  <si>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</si>
  <si>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</si>
  <si>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</si>
  <si>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</si>
  <si>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</si>
  <si>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</si>
  <si>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</si>
  <si>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</si>
  <si>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</si>
  <si>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</si>
  <si>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</si>
  <si>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</si>
  <si>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</si>
  <si>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</si>
  <si>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</si>
  <si>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</si>
  <si>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</si>
  <si>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</si>
  <si>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</si>
  <si>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</si>
  <si>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</si>
  <si>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</si>
  <si>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</si>
  <si>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</si>
  <si>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</si>
  <si>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</si>
  <si>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</si>
  <si>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</si>
  <si>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</si>
  <si>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</si>
  <si>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</si>
  <si>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</si>
  <si>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</si>
  <si>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</si>
  <si>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</si>
  <si>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</si>
  <si>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</si>
  <si>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</si>
  <si>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</si>
  <si>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</si>
  <si>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</si>
  <si>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</si>
  <si>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</si>
  <si>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</si>
  <si>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</si>
  <si>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</si>
  <si>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</si>
  <si>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</si>
  <si>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</si>
  <si>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</si>
  <si>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</si>
  <si>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</si>
  <si>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</si>
  <si>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</si>
  <si>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</si>
  <si>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</si>
  <si>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</si>
  <si>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</si>
  <si>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</si>
  <si>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</si>
  <si>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</si>
  <si>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</si>
  <si>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</si>
  <si>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</si>
  <si>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</si>
  <si>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</si>
  <si>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</si>
  <si>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</si>
  <si>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</si>
  <si>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</si>
  <si>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</si>
  <si>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</si>
  <si>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</si>
  <si>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</si>
  <si>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</si>
  <si>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</si>
  <si>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</si>
  <si>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</si>
  <si>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</si>
  <si>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</si>
  <si>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</si>
  <si>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</si>
  <si>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</si>
  <si>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</si>
  <si>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</si>
  <si>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</si>
  <si>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</si>
  <si>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</si>
  <si>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</si>
  <si>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</si>
  <si>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</si>
  <si>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t>①有形固定資産減価償却率</t>
    </r>
    <r>
      <rPr>
        <sz val="11"/>
        <color rgb="FFFF0000"/>
        <rFont val="ＭＳ ゴシック"/>
        <family val="3"/>
        <charset val="128"/>
      </rPr>
      <t>、</t>
    </r>
    <r>
      <rPr>
        <sz val="11"/>
        <color theme="1"/>
        <rFont val="ＭＳ ゴシック"/>
        <family val="3"/>
        <charset val="128"/>
      </rPr>
      <t xml:space="preserve">
②管路経年化率
　いずれも過去5年間平均値を上回って推移し、かつ上昇傾向にある。施設の老朽化が進んでおり、平成28年度から管路更新工事に着手している。
③管路更新率
　過去5年間は管路更新はない。平成28年度から管路更新工事に着手しており、今後順次供用される予定である。</t>
    </r>
    <phoneticPr fontId="5"/>
  </si>
  <si>
    <t>　経営状況は良好であり、平成26年度には累積欠損金も解消している。
　近年、受水企業の撤退や節水機器の導入等により、契約水量は減少傾向にある。
　また、管路の老朽化が進んでおり、多くが法定耐用年数を経過し、一部には耐震適合性がないものもある。
　このような状況を踏まえ、「富山県企業局経営戦略」（平成29年3月策定）において、「災害に強く低廉で質の高い工業用水の供給」を目指し、新規受水企業の開拓など需要の拡大に努めるとともに、施設や管路の耐震化・老朽化対策を計画的に実施していくこととしている。</t>
    <phoneticPr fontId="5"/>
  </si>
  <si>
    <t>①経常収支比率
　過去5年間平均値を上回る高比率で推移しており、健全である。
②累積欠損金比率
　累積欠損金は平成26年度に解消している。
③流動比率
　過去5年間高比率かつ概ね増加傾向にあり、良好である。
④企業債残高対給水収益比率
　過去5年間平均値を大きく下回って推移している。現在管路更新工事に着手しているため、上昇しつつある。
⑤料金回収率
　100%を上回っており、良好である。
⑥給水原価
　平均値を下回っており、費用削減に努めている。
⑦施設利用率、
⑧契約率
　いずれも平均値を下回っている。配水能力に比較的余裕があるため、需要の拡大に努める必要がある。</t>
    <rPh sb="89" eb="90">
      <t>オオム</t>
    </rPh>
    <rPh sb="131" eb="132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</si>
</sst>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57.66</c:v>
                </c:pt>
                <c:pt idx="1">
                  <c:v>59.89</c:v>
                </c:pt>
                <c:pt idx="2">
                  <c:v>61.55</c:v>
                </c:pt>
                <c:pt idx="3">
                  <c:v>63.07</c:v>
                </c:pt>
                <c:pt idx="4">
                  <c:v>64.38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811-A1D9-0D2D0A448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57.35</c:v>
                </c:pt>
                <c:pt idx="1">
                  <c:v>57.93</c:v>
                </c:pt>
                <c:pt idx="2">
                  <c:v>58.88</c:v>
                </c:pt>
                <c:pt idx="3">
                  <c:v>59.48</c:v>
                </c:pt>
                <c:pt idx="4">
                  <c:v>60.09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4-4811-A1D9-0D2D0A448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59.44</c:v>
                </c:pt>
                <c:pt idx="1">
                  <c:v>59.44</c:v>
                </c:pt>
                <c:pt idx="2">
                  <c:v>65.87</c:v>
                </c:pt>
                <c:pt idx="3">
                  <c:v>71.540000000000006</c:v>
                </c:pt>
                <c:pt idx="4">
                  <c:v>71.540000000000006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1-4619-B29D-4F2CB47B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37.619999999999997</c:v>
                </c:pt>
                <c:pt idx="1">
                  <c:v>41.79</c:v>
                </c:pt>
                <c:pt idx="2">
                  <c:v>43.44</c:v>
                </c:pt>
                <c:pt idx="3">
                  <c:v>48.09</c:v>
                </c:pt>
                <c:pt idx="4">
                  <c:v>50.93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1-4619-B29D-4F2CB47B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C-4D46-BC5D-05C647DB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0.32</c:v>
                </c:pt>
                <c:pt idx="2">
                  <c:v>0.21</c:v>
                </c:pt>
                <c:pt idx="3">
                  <c:v>0.13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C-4D46-BC5D-05C647DB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236.31</c:v>
                </c:pt>
                <c:pt idx="1">
                  <c:v>275.52</c:v>
                </c:pt>
                <c:pt idx="2">
                  <c:v>373.82</c:v>
                </c:pt>
                <c:pt idx="3">
                  <c:v>469.6</c:v>
                </c:pt>
                <c:pt idx="4">
                  <c:v>409.01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335-A365-75D5BBC67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312.67</c:v>
                </c:pt>
                <c:pt idx="1">
                  <c:v>345.05</c:v>
                </c:pt>
                <c:pt idx="2">
                  <c:v>379.14</c:v>
                </c:pt>
                <c:pt idx="3">
                  <c:v>394.58</c:v>
                </c:pt>
                <c:pt idx="4">
                  <c:v>368.36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8-4335-A365-75D5BBC67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164.02</c:v>
                </c:pt>
                <c:pt idx="1">
                  <c:v>137.44</c:v>
                </c:pt>
                <c:pt idx="2">
                  <c:v>116.73</c:v>
                </c:pt>
                <c:pt idx="3">
                  <c:v>108.72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3AC-8C5C-04CB89B2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272.8</c:v>
                </c:pt>
                <c:pt idx="1">
                  <c:v>255.89</c:v>
                </c:pt>
                <c:pt idx="2">
                  <c:v>242.57</c:v>
                </c:pt>
                <c:pt idx="3">
                  <c:v>235.79</c:v>
                </c:pt>
                <c:pt idx="4">
                  <c:v>227.51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D-43AC-8C5C-04CB89B2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144</c:v>
                </c:pt>
                <c:pt idx="1">
                  <c:v>142.79</c:v>
                </c:pt>
                <c:pt idx="2">
                  <c:v>153.09</c:v>
                </c:pt>
                <c:pt idx="3">
                  <c:v>141.43</c:v>
                </c:pt>
                <c:pt idx="4">
                  <c:v>152.78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C-4C78-8874-CCE9BCD0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119.5</c:v>
                </c:pt>
                <c:pt idx="1">
                  <c:v>118.99</c:v>
                </c:pt>
                <c:pt idx="2">
                  <c:v>119.17</c:v>
                </c:pt>
                <c:pt idx="3">
                  <c:v>117.72</c:v>
                </c:pt>
                <c:pt idx="4">
                  <c:v>117.69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C-4C78-8874-CCE9BCD0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16.010000000000002</c:v>
                </c:pt>
                <c:pt idx="1">
                  <c:v>16.16</c:v>
                </c:pt>
                <c:pt idx="2">
                  <c:v>15.15</c:v>
                </c:pt>
                <c:pt idx="3">
                  <c:v>16.38</c:v>
                </c:pt>
                <c:pt idx="4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B5C-9DA6-B32D8494F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16.91</c:v>
                </c:pt>
                <c:pt idx="1">
                  <c:v>16.850000000000001</c:v>
                </c:pt>
                <c:pt idx="2">
                  <c:v>16.8</c:v>
                </c:pt>
                <c:pt idx="3">
                  <c:v>17.03</c:v>
                </c:pt>
                <c:pt idx="4">
                  <c:v>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3-4B5C-9DA6-B32D8494F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46.12</c:v>
                </c:pt>
                <c:pt idx="1">
                  <c:v>46.51</c:v>
                </c:pt>
                <c:pt idx="2">
                  <c:v>47.52</c:v>
                </c:pt>
                <c:pt idx="3">
                  <c:v>46.36</c:v>
                </c:pt>
                <c:pt idx="4">
                  <c:v>44.69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4-4DDE-BC1A-9973F99D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57.52</c:v>
                </c:pt>
                <c:pt idx="1">
                  <c:v>57.55</c:v>
                </c:pt>
                <c:pt idx="2">
                  <c:v>57.69</c:v>
                </c:pt>
                <c:pt idx="3">
                  <c:v>58.56</c:v>
                </c:pt>
                <c:pt idx="4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4-4DDE-BC1A-9973F99D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53.23</c:v>
                </c:pt>
                <c:pt idx="1">
                  <c:v>53.56</c:v>
                </c:pt>
                <c:pt idx="2">
                  <c:v>53.6</c:v>
                </c:pt>
                <c:pt idx="3">
                  <c:v>52.29</c:v>
                </c:pt>
                <c:pt idx="4">
                  <c:v>51.21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B-421B-98A6-CFC4FEB8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</c:v>
                </c:pt>
                <c:pt idx="1">
                  <c:v>79.42</c:v>
                </c:pt>
                <c:pt idx="2">
                  <c:v>79.2</c:v>
                </c:pt>
                <c:pt idx="3">
                  <c:v>80.5</c:v>
                </c:pt>
                <c:pt idx="4">
                  <c:v>80.540000000000006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B-421B-98A6-CFC4FEB8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68F-8A72-AFA0CC2C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23.81</c:v>
                </c:pt>
                <c:pt idx="1">
                  <c:v>22.44</c:v>
                </c:pt>
                <c:pt idx="2">
                  <c:v>18.82</c:v>
                </c:pt>
                <c:pt idx="3">
                  <c:v>17.88</c:v>
                </c:pt>
                <c:pt idx="4">
                  <c:v>16.670000000000002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8-468F-8A72-AFA0CC2C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148.38</c:v>
                </c:pt>
                <c:pt idx="1">
                  <c:v>147.65</c:v>
                </c:pt>
                <c:pt idx="2">
                  <c:v>154.19999999999999</c:v>
                </c:pt>
                <c:pt idx="3">
                  <c:v>144.18</c:v>
                </c:pt>
                <c:pt idx="4">
                  <c:v>157.22999999999999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0-4A72-9F34-04DDE885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123.35</c:v>
                </c:pt>
                <c:pt idx="1">
                  <c:v>121.58</c:v>
                </c:pt>
                <c:pt idx="2">
                  <c:v>121.19</c:v>
                </c:pt>
                <c:pt idx="3">
                  <c:v>120.32</c:v>
                </c:pt>
                <c:pt idx="4">
                  <c:v>119.89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0-4A72-9F34-04DDE885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A10" zoomScale="55" zoomScaleNormal="55" workbookViewId="0">
      <selection activeCell="SM16" sqref="SM16:TA45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2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2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2">
      <c r="A5" s="2"/>
      <c r="B5" s="147" t="str">
        <f>データ!H7</f>
        <v>富山県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2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414325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大規模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3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185149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2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2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61.5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95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212183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自治体職員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2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2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2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59" t="s">
        <v>106</v>
      </c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1"/>
    </row>
    <row r="17" spans="1:521" ht="13.5" customHeight="1" x14ac:dyDescent="0.2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159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1"/>
    </row>
    <row r="18" spans="1:521" ht="13.5" customHeight="1" x14ac:dyDescent="0.2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159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1"/>
    </row>
    <row r="19" spans="1:521" ht="13.5" customHeight="1" x14ac:dyDescent="0.2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159"/>
      <c r="SN19" s="160"/>
      <c r="SO19" s="160"/>
      <c r="SP19" s="160"/>
      <c r="SQ19" s="160"/>
      <c r="SR19" s="160"/>
      <c r="SS19" s="160"/>
      <c r="ST19" s="160"/>
      <c r="SU19" s="160"/>
      <c r="SV19" s="160"/>
      <c r="SW19" s="160"/>
      <c r="SX19" s="160"/>
      <c r="SY19" s="160"/>
      <c r="SZ19" s="160"/>
      <c r="TA19" s="161"/>
    </row>
    <row r="20" spans="1:521" ht="13.5" customHeight="1" x14ac:dyDescent="0.2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159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1"/>
    </row>
    <row r="21" spans="1:521" ht="13.5" customHeight="1" x14ac:dyDescent="0.2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159"/>
      <c r="SN21" s="160"/>
      <c r="SO21" s="160"/>
      <c r="SP21" s="160"/>
      <c r="SQ21" s="160"/>
      <c r="SR21" s="160"/>
      <c r="SS21" s="160"/>
      <c r="ST21" s="160"/>
      <c r="SU21" s="160"/>
      <c r="SV21" s="160"/>
      <c r="SW21" s="160"/>
      <c r="SX21" s="160"/>
      <c r="SY21" s="160"/>
      <c r="SZ21" s="160"/>
      <c r="TA21" s="161"/>
    </row>
    <row r="22" spans="1:521" ht="13.5" customHeight="1" x14ac:dyDescent="0.2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159"/>
      <c r="SN22" s="160"/>
      <c r="SO22" s="160"/>
      <c r="SP22" s="160"/>
      <c r="SQ22" s="160"/>
      <c r="SR22" s="160"/>
      <c r="SS22" s="160"/>
      <c r="ST22" s="160"/>
      <c r="SU22" s="160"/>
      <c r="SV22" s="160"/>
      <c r="SW22" s="160"/>
      <c r="SX22" s="160"/>
      <c r="SY22" s="160"/>
      <c r="SZ22" s="160"/>
      <c r="TA22" s="161"/>
    </row>
    <row r="23" spans="1:521" ht="13.5" customHeight="1" x14ac:dyDescent="0.2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159"/>
      <c r="SN23" s="160"/>
      <c r="SO23" s="160"/>
      <c r="SP23" s="160"/>
      <c r="SQ23" s="160"/>
      <c r="SR23" s="160"/>
      <c r="SS23" s="160"/>
      <c r="ST23" s="160"/>
      <c r="SU23" s="160"/>
      <c r="SV23" s="160"/>
      <c r="SW23" s="160"/>
      <c r="SX23" s="160"/>
      <c r="SY23" s="160"/>
      <c r="SZ23" s="160"/>
      <c r="TA23" s="161"/>
    </row>
    <row r="24" spans="1:521" ht="13.5" customHeight="1" x14ac:dyDescent="0.2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159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1"/>
    </row>
    <row r="25" spans="1:521" ht="13.5" customHeight="1" x14ac:dyDescent="0.2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159"/>
      <c r="SN25" s="160"/>
      <c r="SO25" s="160"/>
      <c r="SP25" s="160"/>
      <c r="SQ25" s="160"/>
      <c r="SR25" s="160"/>
      <c r="SS25" s="160"/>
      <c r="ST25" s="160"/>
      <c r="SU25" s="160"/>
      <c r="SV25" s="160"/>
      <c r="SW25" s="160"/>
      <c r="SX25" s="160"/>
      <c r="SY25" s="160"/>
      <c r="SZ25" s="160"/>
      <c r="TA25" s="161"/>
    </row>
    <row r="26" spans="1:521" ht="13.5" customHeight="1" x14ac:dyDescent="0.2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159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1"/>
    </row>
    <row r="27" spans="1:521" ht="13.5" customHeight="1" x14ac:dyDescent="0.2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159"/>
      <c r="SN27" s="160"/>
      <c r="SO27" s="160"/>
      <c r="SP27" s="160"/>
      <c r="SQ27" s="160"/>
      <c r="SR27" s="160"/>
      <c r="SS27" s="160"/>
      <c r="ST27" s="160"/>
      <c r="SU27" s="160"/>
      <c r="SV27" s="160"/>
      <c r="SW27" s="160"/>
      <c r="SX27" s="160"/>
      <c r="SY27" s="160"/>
      <c r="SZ27" s="160"/>
      <c r="TA27" s="161"/>
    </row>
    <row r="28" spans="1:521" ht="13.5" customHeight="1" x14ac:dyDescent="0.2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159"/>
      <c r="SN28" s="160"/>
      <c r="SO28" s="160"/>
      <c r="SP28" s="160"/>
      <c r="SQ28" s="160"/>
      <c r="SR28" s="160"/>
      <c r="SS28" s="160"/>
      <c r="ST28" s="160"/>
      <c r="SU28" s="160"/>
      <c r="SV28" s="160"/>
      <c r="SW28" s="160"/>
      <c r="SX28" s="160"/>
      <c r="SY28" s="160"/>
      <c r="SZ28" s="160"/>
      <c r="TA28" s="161"/>
    </row>
    <row r="29" spans="1:521" ht="13.5" customHeight="1" x14ac:dyDescent="0.2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159"/>
      <c r="SN29" s="160"/>
      <c r="SO29" s="160"/>
      <c r="SP29" s="160"/>
      <c r="SQ29" s="160"/>
      <c r="SR29" s="160"/>
      <c r="SS29" s="160"/>
      <c r="ST29" s="160"/>
      <c r="SU29" s="160"/>
      <c r="SV29" s="160"/>
      <c r="SW29" s="160"/>
      <c r="SX29" s="160"/>
      <c r="SY29" s="160"/>
      <c r="SZ29" s="160"/>
      <c r="TA29" s="16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59"/>
      <c r="SN30" s="160"/>
      <c r="SO30" s="160"/>
      <c r="SP30" s="160"/>
      <c r="SQ30" s="160"/>
      <c r="SR30" s="160"/>
      <c r="SS30" s="160"/>
      <c r="ST30" s="160"/>
      <c r="SU30" s="160"/>
      <c r="SV30" s="160"/>
      <c r="SW30" s="160"/>
      <c r="SX30" s="160"/>
      <c r="SY30" s="160"/>
      <c r="SZ30" s="160"/>
      <c r="TA30" s="161"/>
    </row>
    <row r="31" spans="1:521" ht="13.5" customHeight="1" x14ac:dyDescent="0.2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59"/>
      <c r="SN31" s="160"/>
      <c r="SO31" s="160"/>
      <c r="SP31" s="160"/>
      <c r="SQ31" s="160"/>
      <c r="SR31" s="160"/>
      <c r="SS31" s="160"/>
      <c r="ST31" s="160"/>
      <c r="SU31" s="160"/>
      <c r="SV31" s="160"/>
      <c r="SW31" s="160"/>
      <c r="SX31" s="160"/>
      <c r="SY31" s="160"/>
      <c r="SZ31" s="160"/>
      <c r="TA31" s="161"/>
    </row>
    <row r="32" spans="1:521" ht="13.5" customHeight="1" x14ac:dyDescent="0.2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148.38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147.65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154.19999999999999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144.18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157.22999999999999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236.31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275.52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373.82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469.6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409.01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164.02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137.44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116.73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108.72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113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59"/>
      <c r="SN32" s="160"/>
      <c r="SO32" s="160"/>
      <c r="SP32" s="160"/>
      <c r="SQ32" s="160"/>
      <c r="SR32" s="160"/>
      <c r="SS32" s="160"/>
      <c r="ST32" s="160"/>
      <c r="SU32" s="160"/>
      <c r="SV32" s="160"/>
      <c r="SW32" s="160"/>
      <c r="SX32" s="160"/>
      <c r="SY32" s="160"/>
      <c r="SZ32" s="160"/>
      <c r="TA32" s="161"/>
    </row>
    <row r="33" spans="1:521" ht="13.5" customHeight="1" x14ac:dyDescent="0.2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123.35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121.58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121.19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120.32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119.89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23.81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22.44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18.82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17.88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16.670000000000002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312.67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345.05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379.14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394.58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368.36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272.8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255.89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242.57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235.79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227.51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59"/>
      <c r="SN33" s="160"/>
      <c r="SO33" s="160"/>
      <c r="SP33" s="160"/>
      <c r="SQ33" s="160"/>
      <c r="SR33" s="160"/>
      <c r="SS33" s="160"/>
      <c r="ST33" s="160"/>
      <c r="SU33" s="160"/>
      <c r="SV33" s="160"/>
      <c r="SW33" s="160"/>
      <c r="SX33" s="160"/>
      <c r="SY33" s="160"/>
      <c r="SZ33" s="160"/>
      <c r="TA33" s="161"/>
    </row>
    <row r="34" spans="1:521" ht="13.5" customHeight="1" x14ac:dyDescent="0.2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159"/>
      <c r="SN34" s="160"/>
      <c r="SO34" s="160"/>
      <c r="SP34" s="160"/>
      <c r="SQ34" s="160"/>
      <c r="SR34" s="160"/>
      <c r="SS34" s="160"/>
      <c r="ST34" s="160"/>
      <c r="SU34" s="160"/>
      <c r="SV34" s="160"/>
      <c r="SW34" s="160"/>
      <c r="SX34" s="160"/>
      <c r="SY34" s="160"/>
      <c r="SZ34" s="160"/>
      <c r="TA34" s="161"/>
    </row>
    <row r="35" spans="1:521" ht="13.5" customHeight="1" x14ac:dyDescent="0.2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59"/>
      <c r="SN35" s="160"/>
      <c r="SO35" s="160"/>
      <c r="SP35" s="160"/>
      <c r="SQ35" s="160"/>
      <c r="SR35" s="160"/>
      <c r="SS35" s="160"/>
      <c r="ST35" s="160"/>
      <c r="SU35" s="160"/>
      <c r="SV35" s="160"/>
      <c r="SW35" s="160"/>
      <c r="SX35" s="160"/>
      <c r="SY35" s="160"/>
      <c r="SZ35" s="160"/>
      <c r="TA35" s="161"/>
    </row>
    <row r="36" spans="1:521" ht="13.5" customHeight="1" x14ac:dyDescent="0.2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59"/>
      <c r="SN36" s="160"/>
      <c r="SO36" s="160"/>
      <c r="SP36" s="160"/>
      <c r="SQ36" s="160"/>
      <c r="SR36" s="160"/>
      <c r="SS36" s="160"/>
      <c r="ST36" s="160"/>
      <c r="SU36" s="160"/>
      <c r="SV36" s="160"/>
      <c r="SW36" s="160"/>
      <c r="SX36" s="160"/>
      <c r="SY36" s="160"/>
      <c r="SZ36" s="160"/>
      <c r="TA36" s="161"/>
    </row>
    <row r="37" spans="1:521" ht="13.5" customHeight="1" x14ac:dyDescent="0.2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59"/>
      <c r="SN37" s="160"/>
      <c r="SO37" s="160"/>
      <c r="SP37" s="160"/>
      <c r="SQ37" s="160"/>
      <c r="SR37" s="160"/>
      <c r="SS37" s="160"/>
      <c r="ST37" s="160"/>
      <c r="SU37" s="160"/>
      <c r="SV37" s="160"/>
      <c r="SW37" s="160"/>
      <c r="SX37" s="160"/>
      <c r="SY37" s="160"/>
      <c r="SZ37" s="160"/>
      <c r="TA37" s="161"/>
    </row>
    <row r="38" spans="1:521" ht="13.5" customHeight="1" x14ac:dyDescent="0.2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59"/>
      <c r="SN38" s="160"/>
      <c r="SO38" s="160"/>
      <c r="SP38" s="160"/>
      <c r="SQ38" s="160"/>
      <c r="SR38" s="160"/>
      <c r="SS38" s="160"/>
      <c r="ST38" s="160"/>
      <c r="SU38" s="160"/>
      <c r="SV38" s="160"/>
      <c r="SW38" s="160"/>
      <c r="SX38" s="160"/>
      <c r="SY38" s="160"/>
      <c r="SZ38" s="160"/>
      <c r="TA38" s="161"/>
    </row>
    <row r="39" spans="1:521" ht="13.5" customHeight="1" x14ac:dyDescent="0.2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59"/>
      <c r="SN39" s="160"/>
      <c r="SO39" s="160"/>
      <c r="SP39" s="160"/>
      <c r="SQ39" s="160"/>
      <c r="SR39" s="160"/>
      <c r="SS39" s="160"/>
      <c r="ST39" s="160"/>
      <c r="SU39" s="160"/>
      <c r="SV39" s="160"/>
      <c r="SW39" s="160"/>
      <c r="SX39" s="160"/>
      <c r="SY39" s="160"/>
      <c r="SZ39" s="160"/>
      <c r="TA39" s="161"/>
    </row>
    <row r="40" spans="1:521" ht="13.5" customHeight="1" x14ac:dyDescent="0.2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159"/>
      <c r="SN40" s="160"/>
      <c r="SO40" s="160"/>
      <c r="SP40" s="160"/>
      <c r="SQ40" s="160"/>
      <c r="SR40" s="160"/>
      <c r="SS40" s="160"/>
      <c r="ST40" s="160"/>
      <c r="SU40" s="160"/>
      <c r="SV40" s="160"/>
      <c r="SW40" s="160"/>
      <c r="SX40" s="160"/>
      <c r="SY40" s="160"/>
      <c r="SZ40" s="160"/>
      <c r="TA40" s="161"/>
    </row>
    <row r="41" spans="1:521" ht="13.5" customHeight="1" x14ac:dyDescent="0.2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159"/>
      <c r="SN41" s="160"/>
      <c r="SO41" s="160"/>
      <c r="SP41" s="160"/>
      <c r="SQ41" s="160"/>
      <c r="SR41" s="160"/>
      <c r="SS41" s="160"/>
      <c r="ST41" s="160"/>
      <c r="SU41" s="160"/>
      <c r="SV41" s="160"/>
      <c r="SW41" s="160"/>
      <c r="SX41" s="160"/>
      <c r="SY41" s="160"/>
      <c r="SZ41" s="160"/>
      <c r="TA41" s="161"/>
    </row>
    <row r="42" spans="1:521" ht="13.5" customHeight="1" x14ac:dyDescent="0.2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159"/>
      <c r="SN42" s="160"/>
      <c r="SO42" s="160"/>
      <c r="SP42" s="160"/>
      <c r="SQ42" s="160"/>
      <c r="SR42" s="160"/>
      <c r="SS42" s="160"/>
      <c r="ST42" s="160"/>
      <c r="SU42" s="160"/>
      <c r="SV42" s="160"/>
      <c r="SW42" s="160"/>
      <c r="SX42" s="160"/>
      <c r="SY42" s="160"/>
      <c r="SZ42" s="160"/>
      <c r="TA42" s="161"/>
    </row>
    <row r="43" spans="1:521" ht="13.5" customHeight="1" x14ac:dyDescent="0.2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159"/>
      <c r="SN43" s="160"/>
      <c r="SO43" s="160"/>
      <c r="SP43" s="160"/>
      <c r="SQ43" s="160"/>
      <c r="SR43" s="160"/>
      <c r="SS43" s="160"/>
      <c r="ST43" s="160"/>
      <c r="SU43" s="160"/>
      <c r="SV43" s="160"/>
      <c r="SW43" s="160"/>
      <c r="SX43" s="160"/>
      <c r="SY43" s="160"/>
      <c r="SZ43" s="160"/>
      <c r="TA43" s="161"/>
    </row>
    <row r="44" spans="1:521" ht="13.5" customHeight="1" x14ac:dyDescent="0.2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159"/>
      <c r="SN44" s="160"/>
      <c r="SO44" s="160"/>
      <c r="SP44" s="160"/>
      <c r="SQ44" s="160"/>
      <c r="SR44" s="160"/>
      <c r="SS44" s="160"/>
      <c r="ST44" s="160"/>
      <c r="SU44" s="160"/>
      <c r="SV44" s="160"/>
      <c r="SW44" s="160"/>
      <c r="SX44" s="160"/>
      <c r="SY44" s="160"/>
      <c r="SZ44" s="160"/>
      <c r="TA44" s="161"/>
    </row>
    <row r="45" spans="1:521" ht="13.5" customHeight="1" x14ac:dyDescent="0.2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162"/>
      <c r="SN45" s="163"/>
      <c r="SO45" s="163"/>
      <c r="SP45" s="163"/>
      <c r="SQ45" s="163"/>
      <c r="SR45" s="163"/>
      <c r="SS45" s="163"/>
      <c r="ST45" s="163"/>
      <c r="SU45" s="163"/>
      <c r="SV45" s="163"/>
      <c r="SW45" s="163"/>
      <c r="SX45" s="163"/>
      <c r="SY45" s="163"/>
      <c r="SZ45" s="163"/>
      <c r="TA45" s="164"/>
    </row>
    <row r="46" spans="1:521" ht="13.5" customHeight="1" x14ac:dyDescent="0.2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2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2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2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2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2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2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2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2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144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142.79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153.09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141.43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152.78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16.010000000000002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16.16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15.15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16.38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15.15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46.12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46.51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47.52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46.36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44.69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53.23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53.56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53.6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52.29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51.21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2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119.5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118.99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119.17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117.72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117.69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16.91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16.850000000000001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16.8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17.03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17.07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57.52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57.55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57.69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58.56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57.96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79.7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79.42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79.2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80.5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80.540000000000006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2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2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2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2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2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2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2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2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2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2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2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2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105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2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2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2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2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2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2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2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2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2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2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2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2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57.66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59.89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61.55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63.07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64.38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59.44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59.44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65.87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71.540000000000006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71.540000000000006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2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57.35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57.93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58.88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59.48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60.09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37.619999999999997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41.79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43.44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48.09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50.93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0.11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0.32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0.21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0.13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0.22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2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2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2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2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2">
      <c r="C86" s="42"/>
      <c r="BM86" s="42"/>
      <c r="DV86" s="42"/>
      <c r="GF86" s="42"/>
      <c r="IO86" s="42"/>
      <c r="LK86" s="42"/>
      <c r="NT86" s="42"/>
      <c r="QD86" s="42"/>
    </row>
    <row r="87" spans="1:52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2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2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2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4Cj2/nIDbPtCxqwsu4NLsijtVbmixsjuNfDI6nrwqZTiJYhd36jOnIbnspxLIq0WRYarPkPHdB9+Fq8Ru4AeTg==" saltValue="NLrOA4NUEQWF8+ayYIRLW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2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2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2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2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148.38</v>
      </c>
      <c r="U6" s="52">
        <f>U7</f>
        <v>147.65</v>
      </c>
      <c r="V6" s="52">
        <f>V7</f>
        <v>154.19999999999999</v>
      </c>
      <c r="W6" s="52">
        <f>W7</f>
        <v>144.18</v>
      </c>
      <c r="X6" s="52">
        <f t="shared" si="3"/>
        <v>157.22999999999999</v>
      </c>
      <c r="Y6" s="52">
        <f t="shared" si="3"/>
        <v>123.35</v>
      </c>
      <c r="Z6" s="52">
        <f t="shared" si="3"/>
        <v>121.58</v>
      </c>
      <c r="AA6" s="52">
        <f t="shared" si="3"/>
        <v>121.19</v>
      </c>
      <c r="AB6" s="52">
        <f t="shared" si="3"/>
        <v>120.32</v>
      </c>
      <c r="AC6" s="52">
        <f t="shared" si="3"/>
        <v>119.89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23.81</v>
      </c>
      <c r="AK6" s="52">
        <f t="shared" si="3"/>
        <v>22.44</v>
      </c>
      <c r="AL6" s="52">
        <f t="shared" si="3"/>
        <v>18.82</v>
      </c>
      <c r="AM6" s="52">
        <f t="shared" si="3"/>
        <v>17.88</v>
      </c>
      <c r="AN6" s="52">
        <f t="shared" si="3"/>
        <v>16.670000000000002</v>
      </c>
      <c r="AO6" s="50" t="str">
        <f>IF(AO7="-","【-】","【"&amp;SUBSTITUTE(TEXT(AO7,"#,##0.00"),"-","△")&amp;"】")</f>
        <v>【25.49】</v>
      </c>
      <c r="AP6" s="52">
        <f t="shared" si="3"/>
        <v>236.31</v>
      </c>
      <c r="AQ6" s="52">
        <f>AQ7</f>
        <v>275.52</v>
      </c>
      <c r="AR6" s="52">
        <f>AR7</f>
        <v>373.82</v>
      </c>
      <c r="AS6" s="52">
        <f>AS7</f>
        <v>469.6</v>
      </c>
      <c r="AT6" s="52">
        <f t="shared" si="3"/>
        <v>409.01</v>
      </c>
      <c r="AU6" s="52">
        <f t="shared" si="3"/>
        <v>312.67</v>
      </c>
      <c r="AV6" s="52">
        <f t="shared" si="3"/>
        <v>345.05</v>
      </c>
      <c r="AW6" s="52">
        <f t="shared" si="3"/>
        <v>379.14</v>
      </c>
      <c r="AX6" s="52">
        <f t="shared" si="3"/>
        <v>394.58</v>
      </c>
      <c r="AY6" s="52">
        <f t="shared" si="3"/>
        <v>368.36</v>
      </c>
      <c r="AZ6" s="50" t="str">
        <f>IF(AZ7="-","【-】","【"&amp;SUBSTITUTE(TEXT(AZ7,"#,##0.00"),"-","△")&amp;"】")</f>
        <v>【420.52】</v>
      </c>
      <c r="BA6" s="52">
        <f t="shared" si="3"/>
        <v>164.02</v>
      </c>
      <c r="BB6" s="52">
        <f>BB7</f>
        <v>137.44</v>
      </c>
      <c r="BC6" s="52">
        <f>BC7</f>
        <v>116.73</v>
      </c>
      <c r="BD6" s="52">
        <f>BD7</f>
        <v>108.72</v>
      </c>
      <c r="BE6" s="52">
        <f t="shared" si="3"/>
        <v>113</v>
      </c>
      <c r="BF6" s="52">
        <f t="shared" si="3"/>
        <v>272.8</v>
      </c>
      <c r="BG6" s="52">
        <f t="shared" si="3"/>
        <v>255.89</v>
      </c>
      <c r="BH6" s="52">
        <f t="shared" si="3"/>
        <v>242.57</v>
      </c>
      <c r="BI6" s="52">
        <f t="shared" si="3"/>
        <v>235.79</v>
      </c>
      <c r="BJ6" s="52">
        <f t="shared" si="3"/>
        <v>227.51</v>
      </c>
      <c r="BK6" s="50" t="str">
        <f>IF(BK7="-","【-】","【"&amp;SUBSTITUTE(TEXT(BK7,"#,##0.00"),"-","△")&amp;"】")</f>
        <v>【238.81】</v>
      </c>
      <c r="BL6" s="52">
        <f t="shared" si="3"/>
        <v>144</v>
      </c>
      <c r="BM6" s="52">
        <f>BM7</f>
        <v>142.79</v>
      </c>
      <c r="BN6" s="52">
        <f>BN7</f>
        <v>153.09</v>
      </c>
      <c r="BO6" s="52">
        <f>BO7</f>
        <v>141.43</v>
      </c>
      <c r="BP6" s="52">
        <f t="shared" si="3"/>
        <v>152.78</v>
      </c>
      <c r="BQ6" s="52">
        <f t="shared" si="3"/>
        <v>119.5</v>
      </c>
      <c r="BR6" s="52">
        <f t="shared" si="3"/>
        <v>118.99</v>
      </c>
      <c r="BS6" s="52">
        <f t="shared" si="3"/>
        <v>119.17</v>
      </c>
      <c r="BT6" s="52">
        <f t="shared" si="3"/>
        <v>117.72</v>
      </c>
      <c r="BU6" s="52">
        <f t="shared" si="3"/>
        <v>117.69</v>
      </c>
      <c r="BV6" s="50" t="str">
        <f>IF(BV7="-","【-】","【"&amp;SUBSTITUTE(TEXT(BV7,"#,##0.00"),"-","△")&amp;"】")</f>
        <v>【115.00】</v>
      </c>
      <c r="BW6" s="52">
        <f t="shared" si="3"/>
        <v>16.010000000000002</v>
      </c>
      <c r="BX6" s="52">
        <f>BX7</f>
        <v>16.16</v>
      </c>
      <c r="BY6" s="52">
        <f>BY7</f>
        <v>15.15</v>
      </c>
      <c r="BZ6" s="52">
        <f>BZ7</f>
        <v>16.38</v>
      </c>
      <c r="CA6" s="52">
        <f t="shared" si="3"/>
        <v>15.15</v>
      </c>
      <c r="CB6" s="52">
        <f t="shared" si="3"/>
        <v>16.91</v>
      </c>
      <c r="CC6" s="52">
        <f t="shared" si="3"/>
        <v>16.850000000000001</v>
      </c>
      <c r="CD6" s="52">
        <f t="shared" si="3"/>
        <v>16.8</v>
      </c>
      <c r="CE6" s="52">
        <f t="shared" si="3"/>
        <v>17.03</v>
      </c>
      <c r="CF6" s="52">
        <f t="shared" ref="CF6" si="4">CF7</f>
        <v>17.07</v>
      </c>
      <c r="CG6" s="50" t="str">
        <f>IF(CG7="-","【-】","【"&amp;SUBSTITUTE(TEXT(CG7,"#,##0.00"),"-","△")&amp;"】")</f>
        <v>【18.60】</v>
      </c>
      <c r="CH6" s="52">
        <f t="shared" ref="CH6:CQ6" si="5">CH7</f>
        <v>46.12</v>
      </c>
      <c r="CI6" s="52">
        <f>CI7</f>
        <v>46.51</v>
      </c>
      <c r="CJ6" s="52">
        <f>CJ7</f>
        <v>47.52</v>
      </c>
      <c r="CK6" s="52">
        <f>CK7</f>
        <v>46.36</v>
      </c>
      <c r="CL6" s="52">
        <f t="shared" si="5"/>
        <v>44.69</v>
      </c>
      <c r="CM6" s="52">
        <f t="shared" si="5"/>
        <v>57.52</v>
      </c>
      <c r="CN6" s="52">
        <f t="shared" si="5"/>
        <v>57.55</v>
      </c>
      <c r="CO6" s="52">
        <f t="shared" si="5"/>
        <v>57.69</v>
      </c>
      <c r="CP6" s="52">
        <f t="shared" si="5"/>
        <v>58.56</v>
      </c>
      <c r="CQ6" s="52">
        <f t="shared" si="5"/>
        <v>57.96</v>
      </c>
      <c r="CR6" s="50" t="str">
        <f>IF(CR7="-","【-】","【"&amp;SUBSTITUTE(TEXT(CR7,"#,##0.00"),"-","△")&amp;"】")</f>
        <v>【55.21】</v>
      </c>
      <c r="CS6" s="52">
        <f t="shared" ref="CS6:DB6" si="6">CS7</f>
        <v>53.23</v>
      </c>
      <c r="CT6" s="52">
        <f>CT7</f>
        <v>53.56</v>
      </c>
      <c r="CU6" s="52">
        <f>CU7</f>
        <v>53.6</v>
      </c>
      <c r="CV6" s="52">
        <f>CV7</f>
        <v>52.29</v>
      </c>
      <c r="CW6" s="52">
        <f t="shared" si="6"/>
        <v>51.21</v>
      </c>
      <c r="CX6" s="52">
        <f t="shared" si="6"/>
        <v>79.7</v>
      </c>
      <c r="CY6" s="52">
        <f t="shared" si="6"/>
        <v>79.42</v>
      </c>
      <c r="CZ6" s="52">
        <f t="shared" si="6"/>
        <v>79.2</v>
      </c>
      <c r="DA6" s="52">
        <f t="shared" si="6"/>
        <v>80.5</v>
      </c>
      <c r="DB6" s="52">
        <f t="shared" si="6"/>
        <v>80.540000000000006</v>
      </c>
      <c r="DC6" s="50" t="str">
        <f>IF(DC7="-","【-】","【"&amp;SUBSTITUTE(TEXT(DC7,"#,##0.00"),"-","△")&amp;"】")</f>
        <v>【77.39】</v>
      </c>
      <c r="DD6" s="52">
        <f t="shared" ref="DD6:DM6" si="7">DD7</f>
        <v>57.66</v>
      </c>
      <c r="DE6" s="52">
        <f>DE7</f>
        <v>59.89</v>
      </c>
      <c r="DF6" s="52">
        <f>DF7</f>
        <v>61.55</v>
      </c>
      <c r="DG6" s="52">
        <f>DG7</f>
        <v>63.07</v>
      </c>
      <c r="DH6" s="52">
        <f t="shared" si="7"/>
        <v>64.38</v>
      </c>
      <c r="DI6" s="52">
        <f t="shared" si="7"/>
        <v>57.35</v>
      </c>
      <c r="DJ6" s="52">
        <f t="shared" si="7"/>
        <v>57.93</v>
      </c>
      <c r="DK6" s="52">
        <f t="shared" si="7"/>
        <v>58.88</v>
      </c>
      <c r="DL6" s="52">
        <f t="shared" si="7"/>
        <v>59.48</v>
      </c>
      <c r="DM6" s="52">
        <f t="shared" si="7"/>
        <v>60.09</v>
      </c>
      <c r="DN6" s="50" t="str">
        <f>IF(DN7="-","【-】","【"&amp;SUBSTITUTE(TEXT(DN7,"#,##0.00"),"-","△")&amp;"】")</f>
        <v>【59.23】</v>
      </c>
      <c r="DO6" s="52">
        <f t="shared" ref="DO6:DX6" si="8">DO7</f>
        <v>59.44</v>
      </c>
      <c r="DP6" s="52">
        <f>DP7</f>
        <v>59.44</v>
      </c>
      <c r="DQ6" s="52">
        <f>DQ7</f>
        <v>65.87</v>
      </c>
      <c r="DR6" s="52">
        <f>DR7</f>
        <v>71.540000000000006</v>
      </c>
      <c r="DS6" s="52">
        <f t="shared" si="8"/>
        <v>71.540000000000006</v>
      </c>
      <c r="DT6" s="52">
        <f t="shared" si="8"/>
        <v>37.619999999999997</v>
      </c>
      <c r="DU6" s="52">
        <f t="shared" si="8"/>
        <v>41.79</v>
      </c>
      <c r="DV6" s="52">
        <f t="shared" si="8"/>
        <v>43.44</v>
      </c>
      <c r="DW6" s="52">
        <f t="shared" si="8"/>
        <v>48.09</v>
      </c>
      <c r="DX6" s="52">
        <f t="shared" si="8"/>
        <v>50.93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0.11</v>
      </c>
      <c r="EF6" s="52">
        <f t="shared" si="9"/>
        <v>0.32</v>
      </c>
      <c r="EG6" s="52">
        <f t="shared" si="9"/>
        <v>0.21</v>
      </c>
      <c r="EH6" s="52">
        <f t="shared" si="9"/>
        <v>0.13</v>
      </c>
      <c r="EI6" s="52">
        <f t="shared" si="9"/>
        <v>0.22</v>
      </c>
      <c r="EJ6" s="50" t="str">
        <f>IF(EJ7="-","【-】","【"&amp;SUBSTITUTE(TEXT(EJ7,"#,##0.00"),"-","△")&amp;"】")</f>
        <v>【0.34】</v>
      </c>
    </row>
    <row r="7" spans="1:140" s="53" customFormat="1" x14ac:dyDescent="0.2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414325</v>
      </c>
      <c r="L7" s="54" t="s">
        <v>96</v>
      </c>
      <c r="M7" s="55">
        <v>3</v>
      </c>
      <c r="N7" s="55">
        <v>185149</v>
      </c>
      <c r="O7" s="56" t="s">
        <v>97</v>
      </c>
      <c r="P7" s="56">
        <v>61.5</v>
      </c>
      <c r="Q7" s="55">
        <v>95</v>
      </c>
      <c r="R7" s="55">
        <v>212183</v>
      </c>
      <c r="S7" s="54" t="s">
        <v>98</v>
      </c>
      <c r="T7" s="57">
        <v>148.38</v>
      </c>
      <c r="U7" s="57">
        <v>147.65</v>
      </c>
      <c r="V7" s="57">
        <v>154.19999999999999</v>
      </c>
      <c r="W7" s="57">
        <v>144.18</v>
      </c>
      <c r="X7" s="57">
        <v>157.22999999999999</v>
      </c>
      <c r="Y7" s="57">
        <v>123.35</v>
      </c>
      <c r="Z7" s="57">
        <v>121.58</v>
      </c>
      <c r="AA7" s="57">
        <v>121.19</v>
      </c>
      <c r="AB7" s="57">
        <v>120.32</v>
      </c>
      <c r="AC7" s="58">
        <v>119.89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23.81</v>
      </c>
      <c r="AK7" s="57">
        <v>22.44</v>
      </c>
      <c r="AL7" s="57">
        <v>18.82</v>
      </c>
      <c r="AM7" s="57">
        <v>17.88</v>
      </c>
      <c r="AN7" s="57">
        <v>16.670000000000002</v>
      </c>
      <c r="AO7" s="57">
        <v>25.49</v>
      </c>
      <c r="AP7" s="57">
        <v>236.31</v>
      </c>
      <c r="AQ7" s="57">
        <v>275.52</v>
      </c>
      <c r="AR7" s="57">
        <v>373.82</v>
      </c>
      <c r="AS7" s="57">
        <v>469.6</v>
      </c>
      <c r="AT7" s="57">
        <v>409.01</v>
      </c>
      <c r="AU7" s="57">
        <v>312.67</v>
      </c>
      <c r="AV7" s="57">
        <v>345.05</v>
      </c>
      <c r="AW7" s="57">
        <v>379.14</v>
      </c>
      <c r="AX7" s="57">
        <v>394.58</v>
      </c>
      <c r="AY7" s="57">
        <v>368.36</v>
      </c>
      <c r="AZ7" s="57">
        <v>420.52</v>
      </c>
      <c r="BA7" s="57">
        <v>164.02</v>
      </c>
      <c r="BB7" s="57">
        <v>137.44</v>
      </c>
      <c r="BC7" s="57">
        <v>116.73</v>
      </c>
      <c r="BD7" s="57">
        <v>108.72</v>
      </c>
      <c r="BE7" s="57">
        <v>113</v>
      </c>
      <c r="BF7" s="57">
        <v>272.8</v>
      </c>
      <c r="BG7" s="57">
        <v>255.89</v>
      </c>
      <c r="BH7" s="57">
        <v>242.57</v>
      </c>
      <c r="BI7" s="57">
        <v>235.79</v>
      </c>
      <c r="BJ7" s="57">
        <v>227.51</v>
      </c>
      <c r="BK7" s="57">
        <v>238.81</v>
      </c>
      <c r="BL7" s="57">
        <v>144</v>
      </c>
      <c r="BM7" s="57">
        <v>142.79</v>
      </c>
      <c r="BN7" s="57">
        <v>153.09</v>
      </c>
      <c r="BO7" s="57">
        <v>141.43</v>
      </c>
      <c r="BP7" s="57">
        <v>152.78</v>
      </c>
      <c r="BQ7" s="57">
        <v>119.5</v>
      </c>
      <c r="BR7" s="57">
        <v>118.99</v>
      </c>
      <c r="BS7" s="57">
        <v>119.17</v>
      </c>
      <c r="BT7" s="57">
        <v>117.72</v>
      </c>
      <c r="BU7" s="57">
        <v>117.69</v>
      </c>
      <c r="BV7" s="57">
        <v>115</v>
      </c>
      <c r="BW7" s="57">
        <v>16.010000000000002</v>
      </c>
      <c r="BX7" s="57">
        <v>16.16</v>
      </c>
      <c r="BY7" s="57">
        <v>15.15</v>
      </c>
      <c r="BZ7" s="57">
        <v>16.38</v>
      </c>
      <c r="CA7" s="57">
        <v>15.15</v>
      </c>
      <c r="CB7" s="57">
        <v>16.91</v>
      </c>
      <c r="CC7" s="57">
        <v>16.850000000000001</v>
      </c>
      <c r="CD7" s="57">
        <v>16.8</v>
      </c>
      <c r="CE7" s="57">
        <v>17.03</v>
      </c>
      <c r="CF7" s="57">
        <v>17.07</v>
      </c>
      <c r="CG7" s="57">
        <v>18.600000000000001</v>
      </c>
      <c r="CH7" s="57">
        <v>46.12</v>
      </c>
      <c r="CI7" s="57">
        <v>46.51</v>
      </c>
      <c r="CJ7" s="57">
        <v>47.52</v>
      </c>
      <c r="CK7" s="57">
        <v>46.36</v>
      </c>
      <c r="CL7" s="57">
        <v>44.69</v>
      </c>
      <c r="CM7" s="57">
        <v>57.52</v>
      </c>
      <c r="CN7" s="57">
        <v>57.55</v>
      </c>
      <c r="CO7" s="57">
        <v>57.69</v>
      </c>
      <c r="CP7" s="57">
        <v>58.56</v>
      </c>
      <c r="CQ7" s="57">
        <v>57.96</v>
      </c>
      <c r="CR7" s="57">
        <v>55.21</v>
      </c>
      <c r="CS7" s="57">
        <v>53.23</v>
      </c>
      <c r="CT7" s="57">
        <v>53.56</v>
      </c>
      <c r="CU7" s="57">
        <v>53.6</v>
      </c>
      <c r="CV7" s="57">
        <v>52.29</v>
      </c>
      <c r="CW7" s="57">
        <v>51.21</v>
      </c>
      <c r="CX7" s="57">
        <v>79.7</v>
      </c>
      <c r="CY7" s="57">
        <v>79.42</v>
      </c>
      <c r="CZ7" s="57">
        <v>79.2</v>
      </c>
      <c r="DA7" s="57">
        <v>80.5</v>
      </c>
      <c r="DB7" s="57">
        <v>80.540000000000006</v>
      </c>
      <c r="DC7" s="57">
        <v>77.39</v>
      </c>
      <c r="DD7" s="57">
        <v>57.66</v>
      </c>
      <c r="DE7" s="57">
        <v>59.89</v>
      </c>
      <c r="DF7" s="57">
        <v>61.55</v>
      </c>
      <c r="DG7" s="57">
        <v>63.07</v>
      </c>
      <c r="DH7" s="57">
        <v>64.38</v>
      </c>
      <c r="DI7" s="57">
        <v>57.35</v>
      </c>
      <c r="DJ7" s="57">
        <v>57.93</v>
      </c>
      <c r="DK7" s="57">
        <v>58.88</v>
      </c>
      <c r="DL7" s="57">
        <v>59.48</v>
      </c>
      <c r="DM7" s="57">
        <v>60.09</v>
      </c>
      <c r="DN7" s="57">
        <v>59.23</v>
      </c>
      <c r="DO7" s="57">
        <v>59.44</v>
      </c>
      <c r="DP7" s="57">
        <v>59.44</v>
      </c>
      <c r="DQ7" s="57">
        <v>65.87</v>
      </c>
      <c r="DR7" s="57">
        <v>71.540000000000006</v>
      </c>
      <c r="DS7" s="57">
        <v>71.540000000000006</v>
      </c>
      <c r="DT7" s="57">
        <v>37.619999999999997</v>
      </c>
      <c r="DU7" s="57">
        <v>41.79</v>
      </c>
      <c r="DV7" s="57">
        <v>43.44</v>
      </c>
      <c r="DW7" s="57">
        <v>48.09</v>
      </c>
      <c r="DX7" s="57">
        <v>50.93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0.11</v>
      </c>
      <c r="EF7" s="57">
        <v>0.32</v>
      </c>
      <c r="EG7" s="57">
        <v>0.21</v>
      </c>
      <c r="EH7" s="57">
        <v>0.13</v>
      </c>
      <c r="EI7" s="57">
        <v>0.22</v>
      </c>
      <c r="EJ7" s="57">
        <v>0.34</v>
      </c>
    </row>
    <row r="8" spans="1:140" x14ac:dyDescent="0.2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2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2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2">
      <c r="T11" s="64" t="s">
        <v>23</v>
      </c>
      <c r="U11" s="65">
        <f>IF(T6="-",NA(),T6)</f>
        <v>148.38</v>
      </c>
      <c r="V11" s="65">
        <f>IF(U6="-",NA(),U6)</f>
        <v>147.65</v>
      </c>
      <c r="W11" s="65">
        <f>IF(V6="-",NA(),V6)</f>
        <v>154.19999999999999</v>
      </c>
      <c r="X11" s="65">
        <f>IF(W6="-",NA(),W6)</f>
        <v>144.18</v>
      </c>
      <c r="Y11" s="65">
        <f>IF(X6="-",NA(),X6)</f>
        <v>157.22999999999999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236.31</v>
      </c>
      <c r="AR11" s="65">
        <f>IF(AQ6="-",NA(),AQ6)</f>
        <v>275.52</v>
      </c>
      <c r="AS11" s="65">
        <f>IF(AR6="-",NA(),AR6)</f>
        <v>373.82</v>
      </c>
      <c r="AT11" s="65">
        <f>IF(AS6="-",NA(),AS6)</f>
        <v>469.6</v>
      </c>
      <c r="AU11" s="65">
        <f>IF(AT6="-",NA(),AT6)</f>
        <v>409.01</v>
      </c>
      <c r="BA11" s="64" t="s">
        <v>23</v>
      </c>
      <c r="BB11" s="65">
        <f>IF(BA6="-",NA(),BA6)</f>
        <v>164.02</v>
      </c>
      <c r="BC11" s="65">
        <f>IF(BB6="-",NA(),BB6)</f>
        <v>137.44</v>
      </c>
      <c r="BD11" s="65">
        <f>IF(BC6="-",NA(),BC6)</f>
        <v>116.73</v>
      </c>
      <c r="BE11" s="65">
        <f>IF(BD6="-",NA(),BD6)</f>
        <v>108.72</v>
      </c>
      <c r="BF11" s="65">
        <f>IF(BE6="-",NA(),BE6)</f>
        <v>113</v>
      </c>
      <c r="BL11" s="64" t="s">
        <v>23</v>
      </c>
      <c r="BM11" s="65">
        <f>IF(BL6="-",NA(),BL6)</f>
        <v>144</v>
      </c>
      <c r="BN11" s="65">
        <f>IF(BM6="-",NA(),BM6)</f>
        <v>142.79</v>
      </c>
      <c r="BO11" s="65">
        <f>IF(BN6="-",NA(),BN6)</f>
        <v>153.09</v>
      </c>
      <c r="BP11" s="65">
        <f>IF(BO6="-",NA(),BO6)</f>
        <v>141.43</v>
      </c>
      <c r="BQ11" s="65">
        <f>IF(BP6="-",NA(),BP6)</f>
        <v>152.78</v>
      </c>
      <c r="BW11" s="64" t="s">
        <v>23</v>
      </c>
      <c r="BX11" s="65">
        <f>IF(BW6="-",NA(),BW6)</f>
        <v>16.010000000000002</v>
      </c>
      <c r="BY11" s="65">
        <f>IF(BX6="-",NA(),BX6)</f>
        <v>16.16</v>
      </c>
      <c r="BZ11" s="65">
        <f>IF(BY6="-",NA(),BY6)</f>
        <v>15.15</v>
      </c>
      <c r="CA11" s="65">
        <f>IF(BZ6="-",NA(),BZ6)</f>
        <v>16.38</v>
      </c>
      <c r="CB11" s="65">
        <f>IF(CA6="-",NA(),CA6)</f>
        <v>15.15</v>
      </c>
      <c r="CH11" s="64" t="s">
        <v>23</v>
      </c>
      <c r="CI11" s="65">
        <f>IF(CH6="-",NA(),CH6)</f>
        <v>46.12</v>
      </c>
      <c r="CJ11" s="65">
        <f>IF(CI6="-",NA(),CI6)</f>
        <v>46.51</v>
      </c>
      <c r="CK11" s="65">
        <f>IF(CJ6="-",NA(),CJ6)</f>
        <v>47.52</v>
      </c>
      <c r="CL11" s="65">
        <f>IF(CK6="-",NA(),CK6)</f>
        <v>46.36</v>
      </c>
      <c r="CM11" s="65">
        <f>IF(CL6="-",NA(),CL6)</f>
        <v>44.69</v>
      </c>
      <c r="CS11" s="64" t="s">
        <v>23</v>
      </c>
      <c r="CT11" s="65">
        <f>IF(CS6="-",NA(),CS6)</f>
        <v>53.23</v>
      </c>
      <c r="CU11" s="65">
        <f>IF(CT6="-",NA(),CT6)</f>
        <v>53.56</v>
      </c>
      <c r="CV11" s="65">
        <f>IF(CU6="-",NA(),CU6)</f>
        <v>53.6</v>
      </c>
      <c r="CW11" s="65">
        <f>IF(CV6="-",NA(),CV6)</f>
        <v>52.29</v>
      </c>
      <c r="CX11" s="65">
        <f>IF(CW6="-",NA(),CW6)</f>
        <v>51.21</v>
      </c>
      <c r="DD11" s="64" t="s">
        <v>23</v>
      </c>
      <c r="DE11" s="65">
        <f>IF(DD6="-",NA(),DD6)</f>
        <v>57.66</v>
      </c>
      <c r="DF11" s="65">
        <f>IF(DE6="-",NA(),DE6)</f>
        <v>59.89</v>
      </c>
      <c r="DG11" s="65">
        <f>IF(DF6="-",NA(),DF6)</f>
        <v>61.55</v>
      </c>
      <c r="DH11" s="65">
        <f>IF(DG6="-",NA(),DG6)</f>
        <v>63.07</v>
      </c>
      <c r="DI11" s="65">
        <f>IF(DH6="-",NA(),DH6)</f>
        <v>64.38</v>
      </c>
      <c r="DO11" s="64" t="s">
        <v>23</v>
      </c>
      <c r="DP11" s="65">
        <f>IF(DO6="-",NA(),DO6)</f>
        <v>59.44</v>
      </c>
      <c r="DQ11" s="65">
        <f>IF(DP6="-",NA(),DP6)</f>
        <v>59.44</v>
      </c>
      <c r="DR11" s="65">
        <f>IF(DQ6="-",NA(),DQ6)</f>
        <v>65.87</v>
      </c>
      <c r="DS11" s="65">
        <f>IF(DR6="-",NA(),DR6)</f>
        <v>71.540000000000006</v>
      </c>
      <c r="DT11" s="65">
        <f>IF(DS6="-",NA(),DS6)</f>
        <v>71.540000000000006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2">
      <c r="T12" s="64" t="s">
        <v>24</v>
      </c>
      <c r="U12" s="65">
        <f>IF(Y6="-",NA(),Y6)</f>
        <v>123.35</v>
      </c>
      <c r="V12" s="65">
        <f>IF(Z6="-",NA(),Z6)</f>
        <v>121.58</v>
      </c>
      <c r="W12" s="65">
        <f>IF(AA6="-",NA(),AA6)</f>
        <v>121.19</v>
      </c>
      <c r="X12" s="65">
        <f>IF(AB6="-",NA(),AB6)</f>
        <v>120.32</v>
      </c>
      <c r="Y12" s="65">
        <f>IF(AC6="-",NA(),AC6)</f>
        <v>119.89</v>
      </c>
      <c r="AE12" s="64" t="s">
        <v>24</v>
      </c>
      <c r="AF12" s="65">
        <f>IF(AJ6="-",NA(),AJ6)</f>
        <v>23.81</v>
      </c>
      <c r="AG12" s="65">
        <f t="shared" ref="AG12:AJ12" si="10">IF(AK6="-",NA(),AK6)</f>
        <v>22.44</v>
      </c>
      <c r="AH12" s="65">
        <f t="shared" si="10"/>
        <v>18.82</v>
      </c>
      <c r="AI12" s="65">
        <f t="shared" si="10"/>
        <v>17.88</v>
      </c>
      <c r="AJ12" s="65">
        <f t="shared" si="10"/>
        <v>16.670000000000002</v>
      </c>
      <c r="AP12" s="64" t="s">
        <v>24</v>
      </c>
      <c r="AQ12" s="65">
        <f>IF(AU6="-",NA(),AU6)</f>
        <v>312.67</v>
      </c>
      <c r="AR12" s="65">
        <f t="shared" ref="AR12:AU12" si="11">IF(AV6="-",NA(),AV6)</f>
        <v>345.05</v>
      </c>
      <c r="AS12" s="65">
        <f t="shared" si="11"/>
        <v>379.14</v>
      </c>
      <c r="AT12" s="65">
        <f t="shared" si="11"/>
        <v>394.58</v>
      </c>
      <c r="AU12" s="65">
        <f t="shared" si="11"/>
        <v>368.36</v>
      </c>
      <c r="BA12" s="64" t="s">
        <v>24</v>
      </c>
      <c r="BB12" s="65">
        <f>IF(BF6="-",NA(),BF6)</f>
        <v>272.8</v>
      </c>
      <c r="BC12" s="65">
        <f t="shared" ref="BC12:BF12" si="12">IF(BG6="-",NA(),BG6)</f>
        <v>255.89</v>
      </c>
      <c r="BD12" s="65">
        <f t="shared" si="12"/>
        <v>242.57</v>
      </c>
      <c r="BE12" s="65">
        <f t="shared" si="12"/>
        <v>235.79</v>
      </c>
      <c r="BF12" s="65">
        <f t="shared" si="12"/>
        <v>227.51</v>
      </c>
      <c r="BL12" s="64" t="s">
        <v>24</v>
      </c>
      <c r="BM12" s="65">
        <f>IF(BQ6="-",NA(),BQ6)</f>
        <v>119.5</v>
      </c>
      <c r="BN12" s="65">
        <f t="shared" ref="BN12:BQ12" si="13">IF(BR6="-",NA(),BR6)</f>
        <v>118.99</v>
      </c>
      <c r="BO12" s="65">
        <f t="shared" si="13"/>
        <v>119.17</v>
      </c>
      <c r="BP12" s="65">
        <f t="shared" si="13"/>
        <v>117.72</v>
      </c>
      <c r="BQ12" s="65">
        <f t="shared" si="13"/>
        <v>117.69</v>
      </c>
      <c r="BW12" s="64" t="s">
        <v>24</v>
      </c>
      <c r="BX12" s="65">
        <f>IF(CB6="-",NA(),CB6)</f>
        <v>16.91</v>
      </c>
      <c r="BY12" s="65">
        <f t="shared" ref="BY12:CB12" si="14">IF(CC6="-",NA(),CC6)</f>
        <v>16.850000000000001</v>
      </c>
      <c r="BZ12" s="65">
        <f t="shared" si="14"/>
        <v>16.8</v>
      </c>
      <c r="CA12" s="65">
        <f t="shared" si="14"/>
        <v>17.03</v>
      </c>
      <c r="CB12" s="65">
        <f t="shared" si="14"/>
        <v>17.07</v>
      </c>
      <c r="CH12" s="64" t="s">
        <v>24</v>
      </c>
      <c r="CI12" s="65">
        <f>IF(CM6="-",NA(),CM6)</f>
        <v>57.52</v>
      </c>
      <c r="CJ12" s="65">
        <f t="shared" ref="CJ12:CM12" si="15">IF(CN6="-",NA(),CN6)</f>
        <v>57.55</v>
      </c>
      <c r="CK12" s="65">
        <f t="shared" si="15"/>
        <v>57.69</v>
      </c>
      <c r="CL12" s="65">
        <f t="shared" si="15"/>
        <v>58.56</v>
      </c>
      <c r="CM12" s="65">
        <f t="shared" si="15"/>
        <v>57.96</v>
      </c>
      <c r="CS12" s="64" t="s">
        <v>24</v>
      </c>
      <c r="CT12" s="65">
        <f>IF(CX6="-",NA(),CX6)</f>
        <v>79.7</v>
      </c>
      <c r="CU12" s="65">
        <f t="shared" ref="CU12:CX12" si="16">IF(CY6="-",NA(),CY6)</f>
        <v>79.42</v>
      </c>
      <c r="CV12" s="65">
        <f t="shared" si="16"/>
        <v>79.2</v>
      </c>
      <c r="CW12" s="65">
        <f t="shared" si="16"/>
        <v>80.5</v>
      </c>
      <c r="CX12" s="65">
        <f t="shared" si="16"/>
        <v>80.540000000000006</v>
      </c>
      <c r="DD12" s="64" t="s">
        <v>24</v>
      </c>
      <c r="DE12" s="65">
        <f>IF(DI6="-",NA(),DI6)</f>
        <v>57.35</v>
      </c>
      <c r="DF12" s="65">
        <f t="shared" ref="DF12:DI12" si="17">IF(DJ6="-",NA(),DJ6)</f>
        <v>57.93</v>
      </c>
      <c r="DG12" s="65">
        <f t="shared" si="17"/>
        <v>58.88</v>
      </c>
      <c r="DH12" s="65">
        <f t="shared" si="17"/>
        <v>59.48</v>
      </c>
      <c r="DI12" s="65">
        <f t="shared" si="17"/>
        <v>60.09</v>
      </c>
      <c r="DO12" s="64" t="s">
        <v>24</v>
      </c>
      <c r="DP12" s="65">
        <f>IF(DT6="-",NA(),DT6)</f>
        <v>37.619999999999997</v>
      </c>
      <c r="DQ12" s="65">
        <f t="shared" ref="DQ12:DT12" si="18">IF(DU6="-",NA(),DU6)</f>
        <v>41.79</v>
      </c>
      <c r="DR12" s="65">
        <f t="shared" si="18"/>
        <v>43.44</v>
      </c>
      <c r="DS12" s="65">
        <f t="shared" si="18"/>
        <v>48.09</v>
      </c>
      <c r="DT12" s="65">
        <f t="shared" si="18"/>
        <v>50.93</v>
      </c>
      <c r="DZ12" s="64" t="s">
        <v>24</v>
      </c>
      <c r="EA12" s="65">
        <f>IF(EE6="-",NA(),EE6)</f>
        <v>0.11</v>
      </c>
      <c r="EB12" s="65">
        <f t="shared" ref="EB12:EE12" si="19">IF(EF6="-",NA(),EF6)</f>
        <v>0.32</v>
      </c>
      <c r="EC12" s="65">
        <f t="shared" si="19"/>
        <v>0.21</v>
      </c>
      <c r="ED12" s="65">
        <f t="shared" si="19"/>
        <v>0.13</v>
      </c>
      <c r="EE12" s="65">
        <f t="shared" si="19"/>
        <v>0.22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梅原　卓朗(911852)</cp:lastModifiedBy>
  <dcterms:created xsi:type="dcterms:W3CDTF">2020-12-04T03:42:07Z</dcterms:created>
  <dcterms:modified xsi:type="dcterms:W3CDTF">2021-02-03T06:19:39Z</dcterms:modified>
  <cp:category/>
</cp:coreProperties>
</file>