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252200-41769\j\★経営管理\16経営比較分析表\Ｒ02（R01事業分）\"/>
    </mc:Choice>
  </mc:AlternateContent>
  <workbookProtection workbookAlgorithmName="SHA-512" workbookHashValue="vIVkFJLz7hUQzpUeGBQDoJdr1LyEykjC4gC1njwRiiY/YH/+Si3PhIRAgiWYeDOLUnW8DrnyTAcB8iHZ0YilgA==" workbookSaltValue="uU4WS/HChaugtBTjKqSDQ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<sst xmlns="http://schemas.openxmlformats.org/spreadsheetml/2006/main" count="228" uniqueCount="114">
  <si>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</si>
  <si>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</si>
  <si>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</si>
  <si>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</si>
  <si>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</si>
  <si>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</si>
  <si>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</si>
  <si>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</si>
  <si>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</si>
  <si>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</si>
  <si>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</si>
  <si>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</si>
  <si>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</si>
  <si>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</si>
  <si>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</si>
  <si>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</si>
  <si>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</si>
  <si>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</si>
  <si>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</si>
  <si>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</si>
  <si>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</si>
  <si>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</si>
  <si>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</si>
  <si>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</si>
  <si>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</si>
  <si>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</si>
  <si>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</si>
  <si>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</si>
  <si>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</si>
  <si>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</si>
  <si>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</si>
  <si>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</si>
  <si>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</si>
  <si>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</si>
  <si>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</si>
  <si>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</si>
  <si>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</si>
  <si>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</si>
  <si>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</si>
  <si>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</si>
  <si>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</si>
  <si>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</si>
  <si>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</si>
  <si>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</si>
  <si>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</si>
  <si>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</si>
  <si>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</si>
  <si>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</si>
  <si>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</si>
  <si>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</si>
  <si>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</si>
  <si>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</si>
  <si>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</si>
  <si>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</si>
  <si>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</si>
  <si>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</si>
  <si>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</si>
  <si>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</si>
  <si>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</si>
  <si>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</si>
  <si>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</si>
  <si>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</si>
  <si>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</si>
  <si>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</si>
  <si>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</si>
  <si>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</si>
  <si>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</si>
  <si>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</si>
  <si>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</si>
  <si>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</si>
  <si>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</si>
  <si>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</si>
  <si>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</si>
  <si>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</si>
  <si>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</si>
  <si>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</si>
  <si>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</si>
  <si>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</si>
  <si>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</si>
  <si>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</si>
  <si>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</si>
  <si>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</si>
  <si>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</si>
  <si>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</si>
  <si>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</si>
  <si>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</si>
  <si>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</si>
  <si>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</si>
  <si>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</si>
  <si>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</si>
  <si>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</si>
  <si>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</si>
  <si>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</si>
  <si>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</si>
  <si>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</si>
  <si>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</si>
  <si>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</si>
  <si>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</si>
  <si>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</si>
  <si>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</si>
  <si>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</si>
  <si>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</si>
  <si>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</si>
  <si>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</si>
  <si>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</si>
  <si>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</si>
  <si>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</si>
  <si>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</si>
  <si>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</si>
  <si>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</si>
  <si>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</si>
  <si>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①有形固定資産減価償却率は、類似団体との比較でも高い傾向にあり、昭和55年の給水開始当時の資産をはじめ、保有資産のうち法定耐用年数に近づいている資産の割合が増加していることを示しています。
　②管路経年化率や③管路更新率については、法定耐用年数を経過した管路が増加する傾向にあることから、送水管耐震化事業（２系統化事業）を推進するとともに、既設管についても、老朽化状況の調査を行っています。</t>
  </si>
  <si>
    <t>　管路の耐震化・老朽化対策として、既設送水管とは別ルートで耐震性の高い送水管を整備する送水管耐震化事業(２系統化事業)を推進しているところです。　
　経営状況は、平成29年度決算において累積欠損金が解消されましたが、引き続き、２系統化事業に係る企業債や減価償却費の増加が見込まれるため、さらなる経営健全化に取り組んでいくこととしています。
　</t>
    <rPh sb="81" eb="83">
      <t>ヘイセイ</t>
    </rPh>
    <rPh sb="85" eb="87">
      <t>ネンド</t>
    </rPh>
    <rPh sb="87" eb="89">
      <t>ケッサン</t>
    </rPh>
    <rPh sb="93" eb="95">
      <t>ルイセキ</t>
    </rPh>
    <rPh sb="95" eb="97">
      <t>ケッソン</t>
    </rPh>
    <rPh sb="97" eb="98">
      <t>キン</t>
    </rPh>
    <rPh sb="99" eb="101">
      <t>カイショウ</t>
    </rPh>
    <rPh sb="108" eb="109">
      <t>ヒ</t>
    </rPh>
    <rPh sb="110" eb="111">
      <t>ツヅ</t>
    </rPh>
    <phoneticPr fontId="16"/>
  </si>
  <si>
    <r>
      <t>　①経常収支比率は、平成24年度以降100％以上を維持し、収益が費用を上回る状況が続いています。
　②累積欠損金比率は、平成29年度に累積欠損金が解消してから、0％を維持しております。
　③流動比率は、100％を維持しており、良好な状態を示しています。
　④企業債残高対給水収益比率が高いのは、送水管耐震化事業(２系統化事業)の財源に企業債を利用しているためです。
　⑤料金回収率は、100％を下回りましたが、給水収益以外の収入により、単年度黒字となっています。</t>
    </r>
    <r>
      <rPr>
        <sz val="11"/>
        <color rgb="FFFF0000"/>
        <rFont val="ＭＳ ゴシック"/>
        <family val="3"/>
        <charset val="128"/>
      </rPr>
      <t xml:space="preserve">
　</t>
    </r>
    <r>
      <rPr>
        <sz val="11"/>
        <color theme="1"/>
        <rFont val="ＭＳ ゴシック"/>
        <family val="3"/>
        <charset val="128"/>
      </rPr>
      <t>⑥給水原価は、平成27年度に責任水量を引き下げたことにより増加しました。
　⑦施設利用率は、平成27年度に責任水量を引き下げたことにより低下しました。
　⑧有収率は、100％に近い値で推移しており、効率的な給水ができている状況を示しています。</t>
    </r>
    <rPh sb="60" eb="62">
      <t>ヘイセイ</t>
    </rPh>
    <rPh sb="64" eb="66">
      <t>ネンド</t>
    </rPh>
    <rPh sb="67" eb="69">
      <t>ルイセキ</t>
    </rPh>
    <rPh sb="69" eb="72">
      <t>ケッソンキン</t>
    </rPh>
    <rPh sb="73" eb="75">
      <t>カイショウ</t>
    </rPh>
    <rPh sb="83" eb="85">
      <t>イジ</t>
    </rPh>
    <rPh sb="106" eb="108">
      <t>イジ</t>
    </rPh>
    <rPh sb="119" eb="120">
      <t>シメ</t>
    </rPh>
    <rPh sb="142" eb="143">
      <t>タカ</t>
    </rPh>
    <rPh sb="164" eb="166">
      <t>ザイゲン</t>
    </rPh>
    <rPh sb="167" eb="170">
      <t>キギョウサイ</t>
    </rPh>
    <rPh sb="171" eb="173">
      <t>リヨウ</t>
    </rPh>
    <rPh sb="197" eb="199">
      <t>シタマワ</t>
    </rPh>
    <rPh sb="205" eb="207">
      <t>キュウスイ</t>
    </rPh>
    <rPh sb="207" eb="209">
      <t>シュウエキ</t>
    </rPh>
    <rPh sb="209" eb="211">
      <t>イガイ</t>
    </rPh>
    <rPh sb="212" eb="214">
      <t>シュウニュウ</t>
    </rPh>
    <rPh sb="218" eb="221">
      <t>タンネンド</t>
    </rPh>
    <rPh sb="221" eb="223">
      <t>クロジ</t>
    </rPh>
    <rPh sb="234" eb="236">
      <t>キュウスイ</t>
    </rPh>
    <rPh sb="236" eb="238">
      <t>ゲンカ</t>
    </rPh>
    <rPh sb="240" eb="242">
      <t>ヘイセイ</t>
    </rPh>
    <rPh sb="244" eb="246">
      <t>ネンド</t>
    </rPh>
    <rPh sb="247" eb="249">
      <t>セキニン</t>
    </rPh>
    <rPh sb="249" eb="251">
      <t>スイリョウ</t>
    </rPh>
    <rPh sb="252" eb="253">
      <t>ヒ</t>
    </rPh>
    <rPh sb="254" eb="255">
      <t>サ</t>
    </rPh>
    <rPh sb="262" eb="264">
      <t>ゾウカ</t>
    </rPh>
    <rPh sb="301" eb="303">
      <t>テイカ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</si>
</sst>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5"/>
      <color theme="3"/>
      <name val="ＭＳ 明朝"/>
      <family val="2"/>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52F-4CB8-9CF8-8D8C951DC49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352F-4CB8-9CF8-8D8C951DC49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63.77</c:v>
                </c:pt>
                <c:pt idx="1">
                  <c:v>64.12</c:v>
                </c:pt>
                <c:pt idx="2">
                  <c:v>60.76</c:v>
                </c:pt>
                <c:pt idx="3">
                  <c:v>60.35</c:v>
                </c:pt>
                <c:pt idx="4">
                  <c:v>60.09</c:v>
                </c:pt>
              </c:numCache>
            </c:numRef>
          </c:val>
          <c:extLst>
            <c:ext xmlns:c16="http://schemas.microsoft.com/office/drawing/2014/chart" uri="{C3380CC4-5D6E-409C-BE32-E72D297353CC}">
              <c16:uniqueId val="{00000000-D829-4C71-9D8D-C6F31FF367D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D829-4C71-9D8D-C6F31FF367D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99.63</c:v>
                </c:pt>
                <c:pt idx="1">
                  <c:v>99.58</c:v>
                </c:pt>
                <c:pt idx="2">
                  <c:v>99.61</c:v>
                </c:pt>
                <c:pt idx="3">
                  <c:v>99.6</c:v>
                </c:pt>
                <c:pt idx="4">
                  <c:v>99.72</c:v>
                </c:pt>
              </c:numCache>
            </c:numRef>
          </c:val>
          <c:extLst>
            <c:ext xmlns:c16="http://schemas.microsoft.com/office/drawing/2014/chart" uri="{C3380CC4-5D6E-409C-BE32-E72D297353CC}">
              <c16:uniqueId val="{00000000-9E27-4D7C-8470-895FBF49497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9E27-4D7C-8470-895FBF49497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109.9</c:v>
                </c:pt>
                <c:pt idx="1">
                  <c:v>106.84</c:v>
                </c:pt>
                <c:pt idx="2">
                  <c:v>104.85</c:v>
                </c:pt>
                <c:pt idx="3">
                  <c:v>100.01</c:v>
                </c:pt>
                <c:pt idx="4">
                  <c:v>100.01</c:v>
                </c:pt>
              </c:numCache>
            </c:numRef>
          </c:val>
          <c:extLst>
            <c:ext xmlns:c16="http://schemas.microsoft.com/office/drawing/2014/chart" uri="{C3380CC4-5D6E-409C-BE32-E72D297353CC}">
              <c16:uniqueId val="{00000000-F6BD-49CB-9ABF-B5F9F0243B0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F6BD-49CB-9ABF-B5F9F0243B0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71.989999999999995</c:v>
                </c:pt>
                <c:pt idx="1">
                  <c:v>71.19</c:v>
                </c:pt>
                <c:pt idx="2">
                  <c:v>71.67</c:v>
                </c:pt>
                <c:pt idx="3">
                  <c:v>72</c:v>
                </c:pt>
                <c:pt idx="4">
                  <c:v>72.16</c:v>
                </c:pt>
              </c:numCache>
            </c:numRef>
          </c:val>
          <c:extLst>
            <c:ext xmlns:c16="http://schemas.microsoft.com/office/drawing/2014/chart" uri="{C3380CC4-5D6E-409C-BE32-E72D297353CC}">
              <c16:uniqueId val="{00000000-AD47-452A-A72B-945D5740C79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AD47-452A-A72B-945D5740C79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10.74</c:v>
                </c:pt>
                <c:pt idx="1">
                  <c:v>22.45</c:v>
                </c:pt>
                <c:pt idx="2">
                  <c:v>37.17</c:v>
                </c:pt>
                <c:pt idx="3">
                  <c:v>48.9</c:v>
                </c:pt>
                <c:pt idx="4">
                  <c:v>55.63</c:v>
                </c:pt>
              </c:numCache>
            </c:numRef>
          </c:val>
          <c:extLst>
            <c:ext xmlns:c16="http://schemas.microsoft.com/office/drawing/2014/chart" uri="{C3380CC4-5D6E-409C-BE32-E72D297353CC}">
              <c16:uniqueId val="{00000000-8B11-4476-8A99-E7CBC7846D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8B11-4476-8A99-E7CBC7846D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9.16</c:v>
                </c:pt>
                <c:pt idx="1">
                  <c:v>2.2799999999999998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934-40FC-B1A9-91F339A9BE6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2934-40FC-B1A9-91F339A9BE6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229.67</c:v>
                </c:pt>
                <c:pt idx="1">
                  <c:v>210.43</c:v>
                </c:pt>
                <c:pt idx="2">
                  <c:v>222.26</c:v>
                </c:pt>
                <c:pt idx="3">
                  <c:v>223.03</c:v>
                </c:pt>
                <c:pt idx="4">
                  <c:v>206.08</c:v>
                </c:pt>
              </c:numCache>
            </c:numRef>
          </c:val>
          <c:extLst>
            <c:ext xmlns:c16="http://schemas.microsoft.com/office/drawing/2014/chart" uri="{C3380CC4-5D6E-409C-BE32-E72D297353CC}">
              <c16:uniqueId val="{00000000-F507-4624-A79A-42E5E153D0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F507-4624-A79A-42E5E153D0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455.2</c:v>
                </c:pt>
                <c:pt idx="1">
                  <c:v>482.51</c:v>
                </c:pt>
                <c:pt idx="2">
                  <c:v>526.66</c:v>
                </c:pt>
                <c:pt idx="3">
                  <c:v>545.63</c:v>
                </c:pt>
                <c:pt idx="4">
                  <c:v>544.6</c:v>
                </c:pt>
              </c:numCache>
            </c:numRef>
          </c:val>
          <c:extLst>
            <c:ext xmlns:c16="http://schemas.microsoft.com/office/drawing/2014/chart" uri="{C3380CC4-5D6E-409C-BE32-E72D297353CC}">
              <c16:uniqueId val="{00000000-0D81-477F-962A-018A4516093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0D81-477F-962A-018A4516093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110.48</c:v>
                </c:pt>
                <c:pt idx="1">
                  <c:v>107.19</c:v>
                </c:pt>
                <c:pt idx="2">
                  <c:v>105.13</c:v>
                </c:pt>
                <c:pt idx="3">
                  <c:v>99.87</c:v>
                </c:pt>
                <c:pt idx="4">
                  <c:v>99.9</c:v>
                </c:pt>
              </c:numCache>
            </c:numRef>
          </c:val>
          <c:extLst>
            <c:ext xmlns:c16="http://schemas.microsoft.com/office/drawing/2014/chart" uri="{C3380CC4-5D6E-409C-BE32-E72D297353CC}">
              <c16:uniqueId val="{00000000-2D81-4B6A-99C2-CF5D734B66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2D81-4B6A-99C2-CF5D734B66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89.61</c:v>
                </c:pt>
                <c:pt idx="1">
                  <c:v>92.36</c:v>
                </c:pt>
                <c:pt idx="2">
                  <c:v>94.17</c:v>
                </c:pt>
                <c:pt idx="3">
                  <c:v>99.13</c:v>
                </c:pt>
                <c:pt idx="4">
                  <c:v>99.1</c:v>
                </c:pt>
              </c:numCache>
            </c:numRef>
          </c:val>
          <c:extLst>
            <c:ext xmlns:c16="http://schemas.microsoft.com/office/drawing/2014/chart" uri="{C3380CC4-5D6E-409C-BE32-E72D297353CC}">
              <c16:uniqueId val="{00000000-06AF-4EA4-A816-A655CD3307A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06AF-4EA4-A816-A655CD3307A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6" zoomScaleNormal="100" workbookViewId="0">
      <selection activeCell="BL16" sqref="BL16:BZ44"/>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石川県</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非設置</v>
      </c>
      <c r="AE8" s="83"/>
      <c r="AF8" s="83"/>
      <c r="AG8" s="83"/>
      <c r="AH8" s="83"/>
      <c r="AI8" s="83"/>
      <c r="AJ8" s="83"/>
      <c r="AK8" s="4"/>
      <c r="AL8" s="71">
        <f>データ!$R$6</f>
        <v>1139612</v>
      </c>
      <c r="AM8" s="71"/>
      <c r="AN8" s="71"/>
      <c r="AO8" s="71"/>
      <c r="AP8" s="71"/>
      <c r="AQ8" s="71"/>
      <c r="AR8" s="71"/>
      <c r="AS8" s="71"/>
      <c r="AT8" s="67">
        <f>データ!$S$6</f>
        <v>4186.05</v>
      </c>
      <c r="AU8" s="68"/>
      <c r="AV8" s="68"/>
      <c r="AW8" s="68"/>
      <c r="AX8" s="68"/>
      <c r="AY8" s="68"/>
      <c r="AZ8" s="68"/>
      <c r="BA8" s="68"/>
      <c r="BB8" s="70">
        <f>データ!$T$6</f>
        <v>272.24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34.25</v>
      </c>
      <c r="J10" s="68"/>
      <c r="K10" s="68"/>
      <c r="L10" s="68"/>
      <c r="M10" s="68"/>
      <c r="N10" s="68"/>
      <c r="O10" s="69"/>
      <c r="P10" s="70">
        <f>データ!$P$6</f>
        <v>99.36</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1039662</v>
      </c>
      <c r="AM10" s="71"/>
      <c r="AN10" s="71"/>
      <c r="AO10" s="71"/>
      <c r="AP10" s="71"/>
      <c r="AQ10" s="71"/>
      <c r="AR10" s="71"/>
      <c r="AS10" s="71"/>
      <c r="AT10" s="67">
        <f>データ!$V$6</f>
        <v>875.96</v>
      </c>
      <c r="AU10" s="68"/>
      <c r="AV10" s="68"/>
      <c r="AW10" s="68"/>
      <c r="AX10" s="68"/>
      <c r="AY10" s="68"/>
      <c r="AZ10" s="68"/>
      <c r="BA10" s="68"/>
      <c r="BB10" s="70">
        <f>データ!$W$6</f>
        <v>1186.8800000000001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pWXAf+l2mSa1SBnK4Gg/Ds7JBqQViI6J8T5gxW72USXmLbXZ1ztloynhFFb98t1hmKLP+mdj8rNbTsb2Wbb5SQ==" saltValue="T1JlU/vcmTRGL8qLB+xoZ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5546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170003</v>
      </c>
      <c r="D6" s="34">
        <f t="shared" si="3"/>
        <v>46</v>
      </c>
      <c r="E6" s="34">
        <f t="shared" si="3"/>
        <v>1</v>
      </c>
      <c r="F6" s="34">
        <f t="shared" si="3"/>
        <v>0</v>
      </c>
      <c r="G6" s="34">
        <f t="shared" si="3"/>
        <v>2</v>
      </c>
      <c r="H6" s="34" t="str">
        <f t="shared" si="3"/>
        <v>石川県</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34.25</v>
      </c>
      <c r="P6" s="35">
        <f t="shared" si="3"/>
        <v>99.36</v>
      </c>
      <c r="Q6" s="35">
        <f t="shared" si="3"/>
        <v>0</v>
      </c>
      <c r="R6" s="35">
        <f t="shared" si="3"/>
        <v>1139612</v>
      </c>
      <c r="S6" s="35">
        <f t="shared" si="3"/>
        <v>4186.05</v>
      </c>
      <c r="T6" s="35">
        <f t="shared" si="3"/>
        <v>272.24</v>
      </c>
      <c r="U6" s="35">
        <f t="shared" si="3"/>
        <v>1039662</v>
      </c>
      <c r="V6" s="35">
        <f t="shared" si="3"/>
        <v>875.96</v>
      </c>
      <c r="W6" s="35">
        <f t="shared" si="3"/>
        <v>1186.8800000000001</v>
      </c>
      <c r="X6" s="36">
        <f>IF(X7="",NA(),X7)</f>
        <v>109.9</v>
      </c>
      <c r="Y6" s="36">
        <f t="shared" ref="Y6:AG6" si="4">IF(Y7="",NA(),Y7)</f>
        <v>106.84</v>
      </c>
      <c r="Z6" s="36">
        <f t="shared" si="4"/>
        <v>104.85</v>
      </c>
      <c r="AA6" s="36">
        <f t="shared" si="4"/>
        <v>100.01</v>
      </c>
      <c r="AB6" s="36">
        <f t="shared" si="4"/>
        <v>100.01</v>
      </c>
      <c r="AC6" s="36">
        <f t="shared" si="4"/>
        <v>113.33</v>
      </c>
      <c r="AD6" s="36">
        <f t="shared" si="4"/>
        <v>114.05</v>
      </c>
      <c r="AE6" s="36">
        <f t="shared" si="4"/>
        <v>114.26</v>
      </c>
      <c r="AF6" s="36">
        <f t="shared" si="4"/>
        <v>112.98</v>
      </c>
      <c r="AG6" s="36">
        <f t="shared" si="4"/>
        <v>112.91</v>
      </c>
      <c r="AH6" s="35" t="str">
        <f>IF(AH7="","",IF(AH7="-","【-】","【"&amp;SUBSTITUTE(TEXT(AH7,"#,##0.00"),"-","△")&amp;"】"))</f>
        <v>【112.91】</v>
      </c>
      <c r="AI6" s="36">
        <f>IF(AI7="",NA(),AI7)</f>
        <v>9.16</v>
      </c>
      <c r="AJ6" s="36">
        <f t="shared" ref="AJ6:AR6" si="5">IF(AJ7="",NA(),AJ7)</f>
        <v>2.2799999999999998</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229.67</v>
      </c>
      <c r="AU6" s="36">
        <f t="shared" ref="AU6:BC6" si="6">IF(AU7="",NA(),AU7)</f>
        <v>210.43</v>
      </c>
      <c r="AV6" s="36">
        <f t="shared" si="6"/>
        <v>222.26</v>
      </c>
      <c r="AW6" s="36">
        <f t="shared" si="6"/>
        <v>223.03</v>
      </c>
      <c r="AX6" s="36">
        <f t="shared" si="6"/>
        <v>206.08</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455.2</v>
      </c>
      <c r="BF6" s="36">
        <f t="shared" ref="BF6:BN6" si="7">IF(BF7="",NA(),BF7)</f>
        <v>482.51</v>
      </c>
      <c r="BG6" s="36">
        <f t="shared" si="7"/>
        <v>526.66</v>
      </c>
      <c r="BH6" s="36">
        <f t="shared" si="7"/>
        <v>545.63</v>
      </c>
      <c r="BI6" s="36">
        <f t="shared" si="7"/>
        <v>544.6</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110.48</v>
      </c>
      <c r="BQ6" s="36">
        <f t="shared" ref="BQ6:BY6" si="8">IF(BQ7="",NA(),BQ7)</f>
        <v>107.19</v>
      </c>
      <c r="BR6" s="36">
        <f t="shared" si="8"/>
        <v>105.13</v>
      </c>
      <c r="BS6" s="36">
        <f t="shared" si="8"/>
        <v>99.87</v>
      </c>
      <c r="BT6" s="36">
        <f t="shared" si="8"/>
        <v>99.9</v>
      </c>
      <c r="BU6" s="36">
        <f t="shared" si="8"/>
        <v>112.81</v>
      </c>
      <c r="BV6" s="36">
        <f t="shared" si="8"/>
        <v>113.88</v>
      </c>
      <c r="BW6" s="36">
        <f t="shared" si="8"/>
        <v>114.14</v>
      </c>
      <c r="BX6" s="36">
        <f t="shared" si="8"/>
        <v>112.83</v>
      </c>
      <c r="BY6" s="36">
        <f t="shared" si="8"/>
        <v>112.84</v>
      </c>
      <c r="BZ6" s="35" t="str">
        <f>IF(BZ7="","",IF(BZ7="-","【-】","【"&amp;SUBSTITUTE(TEXT(BZ7,"#,##0.00"),"-","△")&amp;"】"))</f>
        <v>【112.84】</v>
      </c>
      <c r="CA6" s="36">
        <f>IF(CA7="",NA(),CA7)</f>
        <v>89.61</v>
      </c>
      <c r="CB6" s="36">
        <f t="shared" ref="CB6:CJ6" si="9">IF(CB7="",NA(),CB7)</f>
        <v>92.36</v>
      </c>
      <c r="CC6" s="36">
        <f t="shared" si="9"/>
        <v>94.17</v>
      </c>
      <c r="CD6" s="36">
        <f t="shared" si="9"/>
        <v>99.13</v>
      </c>
      <c r="CE6" s="36">
        <f t="shared" si="9"/>
        <v>99.1</v>
      </c>
      <c r="CF6" s="36">
        <f t="shared" si="9"/>
        <v>75.3</v>
      </c>
      <c r="CG6" s="36">
        <f t="shared" si="9"/>
        <v>74.02</v>
      </c>
      <c r="CH6" s="36">
        <f t="shared" si="9"/>
        <v>73.03</v>
      </c>
      <c r="CI6" s="36">
        <f t="shared" si="9"/>
        <v>73.86</v>
      </c>
      <c r="CJ6" s="36">
        <f t="shared" si="9"/>
        <v>73.849999999999994</v>
      </c>
      <c r="CK6" s="35" t="str">
        <f>IF(CK7="","",IF(CK7="-","【-】","【"&amp;SUBSTITUTE(TEXT(CK7,"#,##0.00"),"-","△")&amp;"】"))</f>
        <v>【73.85】</v>
      </c>
      <c r="CL6" s="36">
        <f>IF(CL7="",NA(),CL7)</f>
        <v>63.77</v>
      </c>
      <c r="CM6" s="36">
        <f t="shared" ref="CM6:CU6" si="10">IF(CM7="",NA(),CM7)</f>
        <v>64.12</v>
      </c>
      <c r="CN6" s="36">
        <f t="shared" si="10"/>
        <v>60.76</v>
      </c>
      <c r="CO6" s="36">
        <f t="shared" si="10"/>
        <v>60.35</v>
      </c>
      <c r="CP6" s="36">
        <f t="shared" si="10"/>
        <v>60.09</v>
      </c>
      <c r="CQ6" s="36">
        <f t="shared" si="10"/>
        <v>61.82</v>
      </c>
      <c r="CR6" s="36">
        <f t="shared" si="10"/>
        <v>61.66</v>
      </c>
      <c r="CS6" s="36">
        <f t="shared" si="10"/>
        <v>62.19</v>
      </c>
      <c r="CT6" s="36">
        <f t="shared" si="10"/>
        <v>61.77</v>
      </c>
      <c r="CU6" s="36">
        <f t="shared" si="10"/>
        <v>61.69</v>
      </c>
      <c r="CV6" s="35" t="str">
        <f>IF(CV7="","",IF(CV7="-","【-】","【"&amp;SUBSTITUTE(TEXT(CV7,"#,##0.00"),"-","△")&amp;"】"))</f>
        <v>【61.69】</v>
      </c>
      <c r="CW6" s="36">
        <f>IF(CW7="",NA(),CW7)</f>
        <v>99.63</v>
      </c>
      <c r="CX6" s="36">
        <f t="shared" ref="CX6:DF6" si="11">IF(CX7="",NA(),CX7)</f>
        <v>99.58</v>
      </c>
      <c r="CY6" s="36">
        <f t="shared" si="11"/>
        <v>99.61</v>
      </c>
      <c r="CZ6" s="36">
        <f t="shared" si="11"/>
        <v>99.6</v>
      </c>
      <c r="DA6" s="36">
        <f t="shared" si="11"/>
        <v>99.72</v>
      </c>
      <c r="DB6" s="36">
        <f t="shared" si="11"/>
        <v>100.03</v>
      </c>
      <c r="DC6" s="36">
        <f t="shared" si="11"/>
        <v>100.05</v>
      </c>
      <c r="DD6" s="36">
        <f t="shared" si="11"/>
        <v>100.05</v>
      </c>
      <c r="DE6" s="36">
        <f t="shared" si="11"/>
        <v>100.08</v>
      </c>
      <c r="DF6" s="36">
        <f t="shared" si="11"/>
        <v>100</v>
      </c>
      <c r="DG6" s="35" t="str">
        <f>IF(DG7="","",IF(DG7="-","【-】","【"&amp;SUBSTITUTE(TEXT(DG7,"#,##0.00"),"-","△")&amp;"】"))</f>
        <v>【100.00】</v>
      </c>
      <c r="DH6" s="36">
        <f>IF(DH7="",NA(),DH7)</f>
        <v>71.989999999999995</v>
      </c>
      <c r="DI6" s="36">
        <f t="shared" ref="DI6:DQ6" si="12">IF(DI7="",NA(),DI7)</f>
        <v>71.19</v>
      </c>
      <c r="DJ6" s="36">
        <f t="shared" si="12"/>
        <v>71.67</v>
      </c>
      <c r="DK6" s="36">
        <f t="shared" si="12"/>
        <v>72</v>
      </c>
      <c r="DL6" s="36">
        <f t="shared" si="12"/>
        <v>72.16</v>
      </c>
      <c r="DM6" s="36">
        <f t="shared" si="12"/>
        <v>52.4</v>
      </c>
      <c r="DN6" s="36">
        <f t="shared" si="12"/>
        <v>53.56</v>
      </c>
      <c r="DO6" s="36">
        <f t="shared" si="12"/>
        <v>54.73</v>
      </c>
      <c r="DP6" s="36">
        <f t="shared" si="12"/>
        <v>55.77</v>
      </c>
      <c r="DQ6" s="36">
        <f t="shared" si="12"/>
        <v>56.48</v>
      </c>
      <c r="DR6" s="35" t="str">
        <f>IF(DR7="","",IF(DR7="-","【-】","【"&amp;SUBSTITUTE(TEXT(DR7,"#,##0.00"),"-","△")&amp;"】"))</f>
        <v>【56.48】</v>
      </c>
      <c r="DS6" s="36">
        <f>IF(DS7="",NA(),DS7)</f>
        <v>10.74</v>
      </c>
      <c r="DT6" s="36">
        <f t="shared" ref="DT6:EB6" si="13">IF(DT7="",NA(),DT7)</f>
        <v>22.45</v>
      </c>
      <c r="DU6" s="36">
        <f t="shared" si="13"/>
        <v>37.17</v>
      </c>
      <c r="DV6" s="36">
        <f t="shared" si="13"/>
        <v>48.9</v>
      </c>
      <c r="DW6" s="36">
        <f t="shared" si="13"/>
        <v>55.63</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170003</v>
      </c>
      <c r="D7" s="38">
        <v>46</v>
      </c>
      <c r="E7" s="38">
        <v>1</v>
      </c>
      <c r="F7" s="38">
        <v>0</v>
      </c>
      <c r="G7" s="38">
        <v>2</v>
      </c>
      <c r="H7" s="38" t="s">
        <v>93</v>
      </c>
      <c r="I7" s="38" t="s">
        <v>94</v>
      </c>
      <c r="J7" s="38" t="s">
        <v>95</v>
      </c>
      <c r="K7" s="38" t="s">
        <v>96</v>
      </c>
      <c r="L7" s="38" t="s">
        <v>97</v>
      </c>
      <c r="M7" s="38" t="s">
        <v>98</v>
      </c>
      <c r="N7" s="39" t="s">
        <v>99</v>
      </c>
      <c r="O7" s="39">
        <v>34.25</v>
      </c>
      <c r="P7" s="39">
        <v>99.36</v>
      </c>
      <c r="Q7" s="39">
        <v>0</v>
      </c>
      <c r="R7" s="39">
        <v>1139612</v>
      </c>
      <c r="S7" s="39">
        <v>4186.05</v>
      </c>
      <c r="T7" s="39">
        <v>272.24</v>
      </c>
      <c r="U7" s="39">
        <v>1039662</v>
      </c>
      <c r="V7" s="39">
        <v>875.96</v>
      </c>
      <c r="W7" s="39">
        <v>1186.8800000000001</v>
      </c>
      <c r="X7" s="39">
        <v>109.9</v>
      </c>
      <c r="Y7" s="39">
        <v>106.84</v>
      </c>
      <c r="Z7" s="39">
        <v>104.85</v>
      </c>
      <c r="AA7" s="39">
        <v>100.01</v>
      </c>
      <c r="AB7" s="39">
        <v>100.01</v>
      </c>
      <c r="AC7" s="39">
        <v>113.33</v>
      </c>
      <c r="AD7" s="39">
        <v>114.05</v>
      </c>
      <c r="AE7" s="39">
        <v>114.26</v>
      </c>
      <c r="AF7" s="39">
        <v>112.98</v>
      </c>
      <c r="AG7" s="39">
        <v>112.91</v>
      </c>
      <c r="AH7" s="39">
        <v>112.91</v>
      </c>
      <c r="AI7" s="39">
        <v>9.16</v>
      </c>
      <c r="AJ7" s="39">
        <v>2.2799999999999998</v>
      </c>
      <c r="AK7" s="39">
        <v>0</v>
      </c>
      <c r="AL7" s="39">
        <v>0</v>
      </c>
      <c r="AM7" s="39">
        <v>0</v>
      </c>
      <c r="AN7" s="39">
        <v>17.39</v>
      </c>
      <c r="AO7" s="39">
        <v>12.65</v>
      </c>
      <c r="AP7" s="39">
        <v>10.58</v>
      </c>
      <c r="AQ7" s="39">
        <v>10.49</v>
      </c>
      <c r="AR7" s="39">
        <v>9.92</v>
      </c>
      <c r="AS7" s="39">
        <v>9.92</v>
      </c>
      <c r="AT7" s="39">
        <v>229.67</v>
      </c>
      <c r="AU7" s="39">
        <v>210.43</v>
      </c>
      <c r="AV7" s="39">
        <v>222.26</v>
      </c>
      <c r="AW7" s="39">
        <v>223.03</v>
      </c>
      <c r="AX7" s="39">
        <v>206.08</v>
      </c>
      <c r="AY7" s="39">
        <v>212.95</v>
      </c>
      <c r="AZ7" s="39">
        <v>224.41</v>
      </c>
      <c r="BA7" s="39">
        <v>243.44</v>
      </c>
      <c r="BB7" s="39">
        <v>258.49</v>
      </c>
      <c r="BC7" s="39">
        <v>271.10000000000002</v>
      </c>
      <c r="BD7" s="39">
        <v>271.10000000000002</v>
      </c>
      <c r="BE7" s="39">
        <v>455.2</v>
      </c>
      <c r="BF7" s="39">
        <v>482.51</v>
      </c>
      <c r="BG7" s="39">
        <v>526.66</v>
      </c>
      <c r="BH7" s="39">
        <v>545.63</v>
      </c>
      <c r="BI7" s="39">
        <v>544.6</v>
      </c>
      <c r="BJ7" s="39">
        <v>333.48</v>
      </c>
      <c r="BK7" s="39">
        <v>320.31</v>
      </c>
      <c r="BL7" s="39">
        <v>303.26</v>
      </c>
      <c r="BM7" s="39">
        <v>290.31</v>
      </c>
      <c r="BN7" s="39">
        <v>272.95999999999998</v>
      </c>
      <c r="BO7" s="39">
        <v>272.95999999999998</v>
      </c>
      <c r="BP7" s="39">
        <v>110.48</v>
      </c>
      <c r="BQ7" s="39">
        <v>107.19</v>
      </c>
      <c r="BR7" s="39">
        <v>105.13</v>
      </c>
      <c r="BS7" s="39">
        <v>99.87</v>
      </c>
      <c r="BT7" s="39">
        <v>99.9</v>
      </c>
      <c r="BU7" s="39">
        <v>112.81</v>
      </c>
      <c r="BV7" s="39">
        <v>113.88</v>
      </c>
      <c r="BW7" s="39">
        <v>114.14</v>
      </c>
      <c r="BX7" s="39">
        <v>112.83</v>
      </c>
      <c r="BY7" s="39">
        <v>112.84</v>
      </c>
      <c r="BZ7" s="39">
        <v>112.84</v>
      </c>
      <c r="CA7" s="39">
        <v>89.61</v>
      </c>
      <c r="CB7" s="39">
        <v>92.36</v>
      </c>
      <c r="CC7" s="39">
        <v>94.17</v>
      </c>
      <c r="CD7" s="39">
        <v>99.13</v>
      </c>
      <c r="CE7" s="39">
        <v>99.1</v>
      </c>
      <c r="CF7" s="39">
        <v>75.3</v>
      </c>
      <c r="CG7" s="39">
        <v>74.02</v>
      </c>
      <c r="CH7" s="39">
        <v>73.03</v>
      </c>
      <c r="CI7" s="39">
        <v>73.86</v>
      </c>
      <c r="CJ7" s="39">
        <v>73.849999999999994</v>
      </c>
      <c r="CK7" s="39">
        <v>73.849999999999994</v>
      </c>
      <c r="CL7" s="39">
        <v>63.77</v>
      </c>
      <c r="CM7" s="39">
        <v>64.12</v>
      </c>
      <c r="CN7" s="39">
        <v>60.76</v>
      </c>
      <c r="CO7" s="39">
        <v>60.35</v>
      </c>
      <c r="CP7" s="39">
        <v>60.09</v>
      </c>
      <c r="CQ7" s="39">
        <v>61.82</v>
      </c>
      <c r="CR7" s="39">
        <v>61.66</v>
      </c>
      <c r="CS7" s="39">
        <v>62.19</v>
      </c>
      <c r="CT7" s="39">
        <v>61.77</v>
      </c>
      <c r="CU7" s="39">
        <v>61.69</v>
      </c>
      <c r="CV7" s="39">
        <v>61.69</v>
      </c>
      <c r="CW7" s="39">
        <v>99.63</v>
      </c>
      <c r="CX7" s="39">
        <v>99.58</v>
      </c>
      <c r="CY7" s="39">
        <v>99.61</v>
      </c>
      <c r="CZ7" s="39">
        <v>99.6</v>
      </c>
      <c r="DA7" s="39">
        <v>99.72</v>
      </c>
      <c r="DB7" s="39">
        <v>100.03</v>
      </c>
      <c r="DC7" s="39">
        <v>100.05</v>
      </c>
      <c r="DD7" s="39">
        <v>100.05</v>
      </c>
      <c r="DE7" s="39">
        <v>100.08</v>
      </c>
      <c r="DF7" s="39">
        <v>100</v>
      </c>
      <c r="DG7" s="39">
        <v>100</v>
      </c>
      <c r="DH7" s="39">
        <v>71.989999999999995</v>
      </c>
      <c r="DI7" s="39">
        <v>71.19</v>
      </c>
      <c r="DJ7" s="39">
        <v>71.67</v>
      </c>
      <c r="DK7" s="39">
        <v>72</v>
      </c>
      <c r="DL7" s="39">
        <v>72.16</v>
      </c>
      <c r="DM7" s="39">
        <v>52.4</v>
      </c>
      <c r="DN7" s="39">
        <v>53.56</v>
      </c>
      <c r="DO7" s="39">
        <v>54.73</v>
      </c>
      <c r="DP7" s="39">
        <v>55.77</v>
      </c>
      <c r="DQ7" s="39">
        <v>56.48</v>
      </c>
      <c r="DR7" s="39">
        <v>56.48</v>
      </c>
      <c r="DS7" s="39">
        <v>10.74</v>
      </c>
      <c r="DT7" s="39">
        <v>22.45</v>
      </c>
      <c r="DU7" s="39">
        <v>37.17</v>
      </c>
      <c r="DV7" s="39">
        <v>48.9</v>
      </c>
      <c r="DW7" s="39">
        <v>55.63</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岡田　光</cp:lastModifiedBy>
  <cp:lastPrinted>2021-01-14T07:04:11Z</cp:lastPrinted>
  <dcterms:created xsi:type="dcterms:W3CDTF">2020-12-04T02:07:37Z</dcterms:created>
  <dcterms:modified xsi:type="dcterms:W3CDTF">2021-01-15T02:59:00Z</dcterms:modified>
  <cp:category/>
</cp:coreProperties>
</file>