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5.176\Public\backup(Y)\mizukan(G)\mizukannkyou\企画Ｇ（杉本→荒井）H26~28\☆照会・回答・通知\★R2年度\030112公営企業に係る経営比較分析表（令和元年度決算）の分析等について\提出\"/>
    </mc:Choice>
  </mc:AlternateContent>
  <workbookProtection workbookAlgorithmName="SHA-512" workbookHashValue="MzXsJyvrLcUPfgNawLKJIC2rR5rEbxsh7z+m/GtrT1PRtUq3+KRA2/82+1uT8gtMqEcSgs76ykYLjyt4IveGQA==" workbookSaltValue="HmI8gosPYp+yHoLbayfU/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<sst xmlns="http://schemas.openxmlformats.org/spreadsheetml/2006/main" count="236" uniqueCount="120">
  <si>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</si>
  <si>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</si>
  <si>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</si>
  <si>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</si>
  <si>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</si>
  <si>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</si>
  <si>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</si>
  <si>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</si>
  <si>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</si>
  <si>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</si>
  <si>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</si>
  <si>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</si>
  <si>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</si>
  <si>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</si>
  <si>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</si>
  <si>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</si>
  <si>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</si>
  <si>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</si>
  <si>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</si>
  <si>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</si>
  <si>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</si>
  <si>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</si>
  <si>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</si>
  <si>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</si>
  <si>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</si>
  <si>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</si>
  <si>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</si>
  <si>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</si>
  <si>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</si>
  <si>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</si>
  <si>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</si>
  <si>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</si>
  <si>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</si>
  <si>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</si>
  <si>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</si>
  <si>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</si>
  <si>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</si>
  <si>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</si>
  <si>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</si>
  <si>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</si>
  <si>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</si>
  <si>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</si>
  <si>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</si>
  <si>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</si>
  <si>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</si>
  <si>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</si>
  <si>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</si>
  <si>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</si>
  <si>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</si>
  <si>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</si>
  <si>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</si>
  <si>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</si>
  <si>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</si>
  <si>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</si>
  <si>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</si>
  <si>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</si>
  <si>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</si>
  <si>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</si>
  <si>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</si>
  <si>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</si>
  <si>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</si>
  <si>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</si>
  <si>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</si>
  <si>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</si>
  <si>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</si>
  <si>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</si>
  <si>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</si>
  <si>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</si>
  <si>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</si>
  <si>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</si>
  <si>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</si>
  <si>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</si>
  <si>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</si>
  <si>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</si>
  <si>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</si>
  <si>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</si>
  <si>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</si>
  <si>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</si>
  <si>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</si>
  <si>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</si>
  <si>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</si>
  <si>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</si>
  <si>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</si>
  <si>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</si>
  <si>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</si>
  <si>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</si>
  <si>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</si>
  <si>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</si>
  <si>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</si>
  <si>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</si>
  <si>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</si>
  <si>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</si>
  <si>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</si>
  <si>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</si>
  <si>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</si>
  <si>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</si>
  <si>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</si>
  <si>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</si>
  <si>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</t>
  </si>
  <si>
    <t>法非適用</t>
  </si>
  <si>
    <t>下水道事業</t>
  </si>
  <si>
    <t>流域下水道</t>
  </si>
  <si>
    <t>E1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</si>
  <si>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</si>
  <si>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</si>
  <si>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</si>
  <si>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</si>
  <si>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</si>
  <si>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</si>
  <si>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</si>
  <si>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</si>
  <si>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</si>
  <si>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</si>
  <si>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</si>
  <si>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</si>
  <si>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</si>
  <si>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</si>
  <si>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近年、概ね健全な経営状況となっており、今後も適正な施設管理に努めるとともに、引き続き健全な経営に努めます。</t>
    <phoneticPr fontId="4"/>
  </si>
  <si>
    <t>③本県の管渠については、標準耐用年数（５０年）を経過しているものはなく、令和元年度は対策すべきものもなかったことから、管渠改善率は０％となっています。</t>
    <rPh sb="36" eb="38">
      <t>レイワ</t>
    </rPh>
    <rPh sb="38" eb="39">
      <t>ゲン</t>
    </rPh>
    <phoneticPr fontId="4"/>
  </si>
  <si>
    <t>①R1年度は公営企業会計移行による打切決算のため、総費用決算額が減少し、収益的収支比率が上昇しています。
H30年度までは７０％台で推移していますが、地方債償還金に対して、関係市からの負担金収入などがあり、これを含めて考えますと単年度で１００％を超えていますので、経営状況は健全です。
④地方債償還額がピークを過ぎ、企業債残高対事業規模比率は減少しています。
⑥R1年度は打切決算による汚水処理費の減により、汚水処理原価は減少しています。
⑦施設利用率は６０％前後で推移しています。
⑧水洗化率については、向上傾向にあります。</t>
    <rPh sb="3" eb="5">
      <t>ネンド</t>
    </rPh>
    <rPh sb="6" eb="8">
      <t>コウエイ</t>
    </rPh>
    <rPh sb="8" eb="10">
      <t>キギョウ</t>
    </rPh>
    <rPh sb="10" eb="12">
      <t>カイケイ</t>
    </rPh>
    <rPh sb="12" eb="14">
      <t>イコウ</t>
    </rPh>
    <rPh sb="17" eb="18">
      <t>ウ</t>
    </rPh>
    <rPh sb="18" eb="19">
      <t>キ</t>
    </rPh>
    <rPh sb="19" eb="21">
      <t>ケッサン</t>
    </rPh>
    <rPh sb="25" eb="28">
      <t>ソウヒヨウ</t>
    </rPh>
    <rPh sb="28" eb="31">
      <t>ケッサンガク</t>
    </rPh>
    <rPh sb="32" eb="34">
      <t>ゲンショウ</t>
    </rPh>
    <rPh sb="36" eb="39">
      <t>シュウエキテキ</t>
    </rPh>
    <rPh sb="39" eb="41">
      <t>シュウシ</t>
    </rPh>
    <rPh sb="41" eb="43">
      <t>ヒリツ</t>
    </rPh>
    <rPh sb="44" eb="46">
      <t>ジョウショウ</t>
    </rPh>
    <rPh sb="56" eb="58">
      <t>ネンド</t>
    </rPh>
    <rPh sb="156" eb="157">
      <t>ス</t>
    </rPh>
    <rPh sb="185" eb="187">
      <t>ネンド</t>
    </rPh>
    <rPh sb="188" eb="189">
      <t>ウ</t>
    </rPh>
    <rPh sb="189" eb="190">
      <t>キ</t>
    </rPh>
    <rPh sb="190" eb="192">
      <t>ケッサン</t>
    </rPh>
    <rPh sb="195" eb="197">
      <t>オスイ</t>
    </rPh>
    <rPh sb="197" eb="200">
      <t>ショリヒ</t>
    </rPh>
    <rPh sb="201" eb="202">
      <t>ゲン</t>
    </rPh>
    <rPh sb="213" eb="215">
      <t>ゲンショウ</t>
    </rPh>
    <rPh sb="233" eb="235">
      <t>ゼンゴ</t>
    </rPh>
    <rPh sb="236" eb="238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</si>
</sst>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3-473C-8858-BB8B93AB0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0.08</c:v>
                </c:pt>
                <c:pt idx="2">
                  <c:v>0.12</c:v>
                </c:pt>
                <c:pt idx="3">
                  <c:v>0.12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3-473C-8858-BB8B93AB0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59.03</c:v>
                </c:pt>
                <c:pt idx="1">
                  <c:v>59.24</c:v>
                </c:pt>
                <c:pt idx="2">
                  <c:v>60.59</c:v>
                </c:pt>
                <c:pt idx="3">
                  <c:v>60.63</c:v>
                </c:pt>
                <c:pt idx="4">
                  <c:v>58.23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6-4017-AFD2-DE589AB50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64.09</c:v>
                </c:pt>
                <c:pt idx="1">
                  <c:v>64.62</c:v>
                </c:pt>
                <c:pt idx="2">
                  <c:v>63.73</c:v>
                </c:pt>
                <c:pt idx="3">
                  <c:v>64.28</c:v>
                </c:pt>
                <c:pt idx="4">
                  <c:v>67.209999999999994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6-4017-AFD2-DE589AB50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88.77</c:v>
                </c:pt>
                <c:pt idx="1">
                  <c:v>89.22</c:v>
                </c:pt>
                <c:pt idx="2">
                  <c:v>89.24</c:v>
                </c:pt>
                <c:pt idx="3">
                  <c:v>89.68</c:v>
                </c:pt>
                <c:pt idx="4">
                  <c:v>90.16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2-4247-BD1E-0B8FD0184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88.15</c:v>
                </c:pt>
                <c:pt idx="1">
                  <c:v>87.82</c:v>
                </c:pt>
                <c:pt idx="2">
                  <c:v>88.21</c:v>
                </c:pt>
                <c:pt idx="3">
                  <c:v>86.93</c:v>
                </c:pt>
                <c:pt idx="4">
                  <c:v>93.21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2-4247-BD1E-0B8FD0184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70.849999999999994</c:v>
                </c:pt>
                <c:pt idx="1">
                  <c:v>78.11</c:v>
                </c:pt>
                <c:pt idx="2">
                  <c:v>77.040000000000006</c:v>
                </c:pt>
                <c:pt idx="3">
                  <c:v>71.34</c:v>
                </c:pt>
                <c:pt idx="4">
                  <c:v>100.96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A-48A0-B8C7-03234AFE4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A-48A0-B8C7-03234AFE4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F-449C-A4F1-76C832D9F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F-449C-A4F1-76C832D9F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7-4F46-B636-777814229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7-4F46-B636-777814229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2-4F69-AC3D-F901C9710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2-4F69-AC3D-F901C9710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5-4CF5-8573-3B9021698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5-4CF5-8573-3B9021698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387.69</c:v>
                </c:pt>
                <c:pt idx="1">
                  <c:v>333.43</c:v>
                </c:pt>
                <c:pt idx="2">
                  <c:v>282.69</c:v>
                </c:pt>
                <c:pt idx="3">
                  <c:v>233.37</c:v>
                </c:pt>
                <c:pt idx="4">
                  <c:v>170.03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9-41FD-9AB8-09B8D84C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336.16</c:v>
                </c:pt>
                <c:pt idx="1">
                  <c:v>309.07</c:v>
                </c:pt>
                <c:pt idx="2">
                  <c:v>323.37</c:v>
                </c:pt>
                <c:pt idx="3">
                  <c:v>338.62</c:v>
                </c:pt>
                <c:pt idx="4">
                  <c:v>287.39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9-41FD-9AB8-09B8D84C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2-4A22-A582-C286D6E59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2-4A22-A582-C286D6E59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83.25</c:v>
                </c:pt>
                <c:pt idx="1">
                  <c:v>75.709999999999994</c:v>
                </c:pt>
                <c:pt idx="2">
                  <c:v>76.430000000000007</c:v>
                </c:pt>
                <c:pt idx="3">
                  <c:v>84.37</c:v>
                </c:pt>
                <c:pt idx="4">
                  <c:v>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5-48EB-AEA6-B3B314EC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86.54</c:v>
                </c:pt>
                <c:pt idx="1">
                  <c:v>81.91</c:v>
                </c:pt>
                <c:pt idx="2">
                  <c:v>74.59</c:v>
                </c:pt>
                <c:pt idx="3">
                  <c:v>74.23</c:v>
                </c:pt>
                <c:pt idx="4">
                  <c:v>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5-48EB-AEA6-B3B314EC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【291.40】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H10" zoomScaleNormal="100" workbookViewId="0">
      <selection activeCell="BK14" sqref="BK1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石川県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流域下水道</v>
      </c>
      <c r="Q8" s="49"/>
      <c r="R8" s="49"/>
      <c r="S8" s="49"/>
      <c r="T8" s="49"/>
      <c r="U8" s="49"/>
      <c r="V8" s="49"/>
      <c r="W8" s="49" t="str">
        <f>データ!L6</f>
        <v>E1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1139612</v>
      </c>
      <c r="AM8" s="51"/>
      <c r="AN8" s="51"/>
      <c r="AO8" s="51"/>
      <c r="AP8" s="51"/>
      <c r="AQ8" s="51"/>
      <c r="AR8" s="51"/>
      <c r="AS8" s="51"/>
      <c r="AT8" s="46">
        <f>データ!T6</f>
        <v>4186.05</v>
      </c>
      <c r="AU8" s="46"/>
      <c r="AV8" s="46"/>
      <c r="AW8" s="46"/>
      <c r="AX8" s="46"/>
      <c r="AY8" s="46"/>
      <c r="AZ8" s="46"/>
      <c r="BA8" s="46"/>
      <c r="BB8" s="46">
        <f>データ!U6</f>
        <v>272.24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26.51</v>
      </c>
      <c r="Q10" s="46"/>
      <c r="R10" s="46"/>
      <c r="S10" s="46"/>
      <c r="T10" s="46"/>
      <c r="U10" s="46"/>
      <c r="V10" s="46"/>
      <c r="W10" s="46">
        <f>データ!Q6</f>
        <v>94.29</v>
      </c>
      <c r="X10" s="46"/>
      <c r="Y10" s="46"/>
      <c r="Z10" s="46"/>
      <c r="AA10" s="46"/>
      <c r="AB10" s="46"/>
      <c r="AC10" s="46"/>
      <c r="AD10" s="51">
        <f>データ!R6</f>
        <v>0</v>
      </c>
      <c r="AE10" s="51"/>
      <c r="AF10" s="51"/>
      <c r="AG10" s="51"/>
      <c r="AH10" s="51"/>
      <c r="AI10" s="51"/>
      <c r="AJ10" s="51"/>
      <c r="AK10" s="2"/>
      <c r="AL10" s="51">
        <f>データ!V6</f>
        <v>223125</v>
      </c>
      <c r="AM10" s="51"/>
      <c r="AN10" s="51"/>
      <c r="AO10" s="51"/>
      <c r="AP10" s="51"/>
      <c r="AQ10" s="51"/>
      <c r="AR10" s="51"/>
      <c r="AS10" s="51"/>
      <c r="AT10" s="46">
        <f>データ!W6</f>
        <v>56.02</v>
      </c>
      <c r="AU10" s="46"/>
      <c r="AV10" s="46"/>
      <c r="AW10" s="46"/>
      <c r="AX10" s="46"/>
      <c r="AY10" s="46"/>
      <c r="AZ10" s="46"/>
      <c r="BA10" s="46"/>
      <c r="BB10" s="46">
        <f>データ!X6</f>
        <v>3982.95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119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118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117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【291.40】</v>
      </c>
      <c r="I86" s="26" t="str">
        <f>データ!CA6</f>
        <v>【0.00】</v>
      </c>
      <c r="J86" s="26" t="str">
        <f>データ!CL6</f>
        <v>【51.39】</v>
      </c>
      <c r="K86" s="26" t="str">
        <f>データ!CW6</f>
        <v>【66.94】</v>
      </c>
      <c r="L86" s="26" t="str">
        <f>データ!DH6</f>
        <v>【93.03】</v>
      </c>
      <c r="M86" s="26" t="s">
        <v>43</v>
      </c>
      <c r="N86" s="26" t="s">
        <v>44</v>
      </c>
      <c r="O86" s="26" t="str">
        <f>データ!EO6</f>
        <v>【0.09】</v>
      </c>
    </row>
  </sheetData>
  <sheetProtection algorithmName="SHA-512" hashValue="GLiSwlMfb6yh5/WmTBZS1QwzqP3Le+YrsTPj7SlYOHyQItBZi/yNg5UyQWSGtZO0Vniox4PkWpSNpwR0Lv7vlQ==" saltValue="t+UzKBwY1AGgOUsE7AVCg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170003</v>
      </c>
      <c r="D6" s="33">
        <f t="shared" si="3"/>
        <v>47</v>
      </c>
      <c r="E6" s="33">
        <f t="shared" si="3"/>
        <v>17</v>
      </c>
      <c r="F6" s="33">
        <f t="shared" si="3"/>
        <v>3</v>
      </c>
      <c r="G6" s="33">
        <f t="shared" si="3"/>
        <v>0</v>
      </c>
      <c r="H6" s="33" t="str">
        <f t="shared" si="3"/>
        <v>石川県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流域下水道</v>
      </c>
      <c r="L6" s="33" t="str">
        <f t="shared" si="3"/>
        <v>E1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26.51</v>
      </c>
      <c r="Q6" s="34">
        <f t="shared" si="3"/>
        <v>94.29</v>
      </c>
      <c r="R6" s="34">
        <f t="shared" si="3"/>
        <v>0</v>
      </c>
      <c r="S6" s="34">
        <f t="shared" si="3"/>
        <v>1139612</v>
      </c>
      <c r="T6" s="34">
        <f t="shared" si="3"/>
        <v>4186.05</v>
      </c>
      <c r="U6" s="34">
        <f t="shared" si="3"/>
        <v>272.24</v>
      </c>
      <c r="V6" s="34">
        <f t="shared" si="3"/>
        <v>223125</v>
      </c>
      <c r="W6" s="34">
        <f t="shared" si="3"/>
        <v>56.02</v>
      </c>
      <c r="X6" s="34">
        <f t="shared" si="3"/>
        <v>3982.95</v>
      </c>
      <c r="Y6" s="35">
        <f>IF(Y7="",NA(),Y7)</f>
        <v>70.849999999999994</v>
      </c>
      <c r="Z6" s="35">
        <f t="shared" ref="Z6:AH6" si="4">IF(Z7="",NA(),Z7)</f>
        <v>78.11</v>
      </c>
      <c r="AA6" s="35">
        <f t="shared" si="4"/>
        <v>77.040000000000006</v>
      </c>
      <c r="AB6" s="35">
        <f t="shared" si="4"/>
        <v>71.34</v>
      </c>
      <c r="AC6" s="35">
        <f t="shared" si="4"/>
        <v>100.96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387.69</v>
      </c>
      <c r="BG6" s="35">
        <f t="shared" ref="BG6:BO6" si="7">IF(BG7="",NA(),BG7)</f>
        <v>333.43</v>
      </c>
      <c r="BH6" s="35">
        <f t="shared" si="7"/>
        <v>282.69</v>
      </c>
      <c r="BI6" s="35">
        <f t="shared" si="7"/>
        <v>233.37</v>
      </c>
      <c r="BJ6" s="35">
        <f t="shared" si="7"/>
        <v>170.03</v>
      </c>
      <c r="BK6" s="35">
        <f t="shared" si="7"/>
        <v>336.16</v>
      </c>
      <c r="BL6" s="35">
        <f t="shared" si="7"/>
        <v>309.07</v>
      </c>
      <c r="BM6" s="35">
        <f t="shared" si="7"/>
        <v>323.37</v>
      </c>
      <c r="BN6" s="35">
        <f t="shared" si="7"/>
        <v>338.62</v>
      </c>
      <c r="BO6" s="35">
        <f t="shared" si="7"/>
        <v>287.39</v>
      </c>
      <c r="BP6" s="34" t="str">
        <f>IF(BP7="","",IF(BP7="-","【-】","【"&amp;SUBSTITUTE(TEXT(BP7,"#,##0.00"),"-","△")&amp;"】"))</f>
        <v>【291.40】</v>
      </c>
      <c r="BQ6" s="34">
        <f>IF(BQ7="",NA(),BQ7)</f>
        <v>0</v>
      </c>
      <c r="BR6" s="34">
        <f t="shared" ref="BR6:BZ6" si="8">IF(BR7="",NA(),BR7)</f>
        <v>0</v>
      </c>
      <c r="BS6" s="34">
        <f t="shared" si="8"/>
        <v>0</v>
      </c>
      <c r="BT6" s="34">
        <f t="shared" si="8"/>
        <v>0</v>
      </c>
      <c r="BU6" s="34">
        <f t="shared" si="8"/>
        <v>0</v>
      </c>
      <c r="BV6" s="34">
        <f t="shared" si="8"/>
        <v>0</v>
      </c>
      <c r="BW6" s="34">
        <f t="shared" si="8"/>
        <v>0</v>
      </c>
      <c r="BX6" s="34">
        <f t="shared" si="8"/>
        <v>0</v>
      </c>
      <c r="BY6" s="34">
        <f t="shared" si="8"/>
        <v>0</v>
      </c>
      <c r="BZ6" s="34">
        <f t="shared" si="8"/>
        <v>0</v>
      </c>
      <c r="CA6" s="34" t="str">
        <f>IF(CA7="","",IF(CA7="-","【-】","【"&amp;SUBSTITUTE(TEXT(CA7,"#,##0.00"),"-","△")&amp;"】"))</f>
        <v>【0.00】</v>
      </c>
      <c r="CB6" s="35">
        <f>IF(CB7="",NA(),CB7)</f>
        <v>83.25</v>
      </c>
      <c r="CC6" s="35">
        <f t="shared" ref="CC6:CK6" si="9">IF(CC7="",NA(),CC7)</f>
        <v>75.709999999999994</v>
      </c>
      <c r="CD6" s="35">
        <f t="shared" si="9"/>
        <v>76.430000000000007</v>
      </c>
      <c r="CE6" s="35">
        <f t="shared" si="9"/>
        <v>84.37</v>
      </c>
      <c r="CF6" s="35">
        <f t="shared" si="9"/>
        <v>63.9</v>
      </c>
      <c r="CG6" s="35">
        <f t="shared" si="9"/>
        <v>86.54</v>
      </c>
      <c r="CH6" s="35">
        <f t="shared" si="9"/>
        <v>81.91</v>
      </c>
      <c r="CI6" s="35">
        <f t="shared" si="9"/>
        <v>74.59</v>
      </c>
      <c r="CJ6" s="35">
        <f t="shared" si="9"/>
        <v>74.23</v>
      </c>
      <c r="CK6" s="35">
        <f t="shared" si="9"/>
        <v>50.64</v>
      </c>
      <c r="CL6" s="34" t="str">
        <f>IF(CL7="","",IF(CL7="-","【-】","【"&amp;SUBSTITUTE(TEXT(CL7,"#,##0.00"),"-","△")&amp;"】"))</f>
        <v>【51.39】</v>
      </c>
      <c r="CM6" s="35">
        <f>IF(CM7="",NA(),CM7)</f>
        <v>59.03</v>
      </c>
      <c r="CN6" s="35">
        <f t="shared" ref="CN6:CV6" si="10">IF(CN7="",NA(),CN7)</f>
        <v>59.24</v>
      </c>
      <c r="CO6" s="35">
        <f t="shared" si="10"/>
        <v>60.59</v>
      </c>
      <c r="CP6" s="35">
        <f t="shared" si="10"/>
        <v>60.63</v>
      </c>
      <c r="CQ6" s="35">
        <f t="shared" si="10"/>
        <v>58.23</v>
      </c>
      <c r="CR6" s="35">
        <f t="shared" si="10"/>
        <v>64.09</v>
      </c>
      <c r="CS6" s="35">
        <f t="shared" si="10"/>
        <v>64.62</v>
      </c>
      <c r="CT6" s="35">
        <f t="shared" si="10"/>
        <v>63.73</v>
      </c>
      <c r="CU6" s="35">
        <f t="shared" si="10"/>
        <v>64.28</v>
      </c>
      <c r="CV6" s="35">
        <f t="shared" si="10"/>
        <v>67.209999999999994</v>
      </c>
      <c r="CW6" s="34" t="str">
        <f>IF(CW7="","",IF(CW7="-","【-】","【"&amp;SUBSTITUTE(TEXT(CW7,"#,##0.00"),"-","△")&amp;"】"))</f>
        <v>【66.94】</v>
      </c>
      <c r="CX6" s="35">
        <f>IF(CX7="",NA(),CX7)</f>
        <v>88.77</v>
      </c>
      <c r="CY6" s="35">
        <f t="shared" ref="CY6:DG6" si="11">IF(CY7="",NA(),CY7)</f>
        <v>89.22</v>
      </c>
      <c r="CZ6" s="35">
        <f t="shared" si="11"/>
        <v>89.24</v>
      </c>
      <c r="DA6" s="35">
        <f t="shared" si="11"/>
        <v>89.68</v>
      </c>
      <c r="DB6" s="35">
        <f t="shared" si="11"/>
        <v>90.16</v>
      </c>
      <c r="DC6" s="35">
        <f t="shared" si="11"/>
        <v>88.15</v>
      </c>
      <c r="DD6" s="35">
        <f t="shared" si="11"/>
        <v>87.82</v>
      </c>
      <c r="DE6" s="35">
        <f t="shared" si="11"/>
        <v>88.21</v>
      </c>
      <c r="DF6" s="35">
        <f t="shared" si="11"/>
        <v>86.93</v>
      </c>
      <c r="DG6" s="35">
        <f t="shared" si="11"/>
        <v>93.21</v>
      </c>
      <c r="DH6" s="34" t="str">
        <f>IF(DH7="","",IF(DH7="-","【-】","【"&amp;SUBSTITUTE(TEXT(DH7,"#,##0.00"),"-","△")&amp;"】"))</f>
        <v>【93.03】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0.08</v>
      </c>
      <c r="EL6" s="35">
        <f t="shared" si="14"/>
        <v>0.12</v>
      </c>
      <c r="EM6" s="35">
        <f t="shared" si="14"/>
        <v>0.12</v>
      </c>
      <c r="EN6" s="35">
        <f t="shared" si="14"/>
        <v>7.0000000000000007E-2</v>
      </c>
      <c r="EO6" s="34" t="str">
        <f>IF(EO7="","",IF(EO7="-","【-】","【"&amp;SUBSTITUTE(TEXT(EO7,"#,##0.00"),"-","△")&amp;"】"))</f>
        <v>【0.09】</v>
      </c>
    </row>
    <row r="7" spans="1:145" s="36" customFormat="1" x14ac:dyDescent="0.15">
      <c r="A7" s="28"/>
      <c r="B7" s="37">
        <v>2019</v>
      </c>
      <c r="C7" s="37">
        <v>170003</v>
      </c>
      <c r="D7" s="37">
        <v>47</v>
      </c>
      <c r="E7" s="37">
        <v>17</v>
      </c>
      <c r="F7" s="37">
        <v>3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26.51</v>
      </c>
      <c r="Q7" s="38">
        <v>94.29</v>
      </c>
      <c r="R7" s="38">
        <v>0</v>
      </c>
      <c r="S7" s="38">
        <v>1139612</v>
      </c>
      <c r="T7" s="38">
        <v>4186.05</v>
      </c>
      <c r="U7" s="38">
        <v>272.24</v>
      </c>
      <c r="V7" s="38">
        <v>223125</v>
      </c>
      <c r="W7" s="38">
        <v>56.02</v>
      </c>
      <c r="X7" s="38">
        <v>3982.95</v>
      </c>
      <c r="Y7" s="38">
        <v>70.849999999999994</v>
      </c>
      <c r="Z7" s="38">
        <v>78.11</v>
      </c>
      <c r="AA7" s="38">
        <v>77.040000000000006</v>
      </c>
      <c r="AB7" s="38">
        <v>71.34</v>
      </c>
      <c r="AC7" s="38">
        <v>100.96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387.69</v>
      </c>
      <c r="BG7" s="38">
        <v>333.43</v>
      </c>
      <c r="BH7" s="38">
        <v>282.69</v>
      </c>
      <c r="BI7" s="38">
        <v>233.37</v>
      </c>
      <c r="BJ7" s="38">
        <v>170.03</v>
      </c>
      <c r="BK7" s="38">
        <v>336.16</v>
      </c>
      <c r="BL7" s="38">
        <v>309.07</v>
      </c>
      <c r="BM7" s="38">
        <v>323.37</v>
      </c>
      <c r="BN7" s="38">
        <v>338.62</v>
      </c>
      <c r="BO7" s="38">
        <v>287.39</v>
      </c>
      <c r="BP7" s="38">
        <v>291.39999999999998</v>
      </c>
      <c r="BQ7" s="38">
        <v>0</v>
      </c>
      <c r="BR7" s="38">
        <v>0</v>
      </c>
      <c r="BS7" s="38">
        <v>0</v>
      </c>
      <c r="BT7" s="38">
        <v>0</v>
      </c>
      <c r="BU7" s="38">
        <v>0</v>
      </c>
      <c r="BV7" s="38">
        <v>0</v>
      </c>
      <c r="BW7" s="38">
        <v>0</v>
      </c>
      <c r="BX7" s="38">
        <v>0</v>
      </c>
      <c r="BY7" s="38">
        <v>0</v>
      </c>
      <c r="BZ7" s="38">
        <v>0</v>
      </c>
      <c r="CA7" s="38">
        <v>0</v>
      </c>
      <c r="CB7" s="38">
        <v>83.25</v>
      </c>
      <c r="CC7" s="38">
        <v>75.709999999999994</v>
      </c>
      <c r="CD7" s="38">
        <v>76.430000000000007</v>
      </c>
      <c r="CE7" s="38">
        <v>84.37</v>
      </c>
      <c r="CF7" s="38">
        <v>63.9</v>
      </c>
      <c r="CG7" s="38">
        <v>86.54</v>
      </c>
      <c r="CH7" s="38">
        <v>81.91</v>
      </c>
      <c r="CI7" s="38">
        <v>74.59</v>
      </c>
      <c r="CJ7" s="38">
        <v>74.23</v>
      </c>
      <c r="CK7" s="38">
        <v>50.64</v>
      </c>
      <c r="CL7" s="38">
        <v>51.39</v>
      </c>
      <c r="CM7" s="38">
        <v>59.03</v>
      </c>
      <c r="CN7" s="38">
        <v>59.24</v>
      </c>
      <c r="CO7" s="38">
        <v>60.59</v>
      </c>
      <c r="CP7" s="38">
        <v>60.63</v>
      </c>
      <c r="CQ7" s="38">
        <v>58.23</v>
      </c>
      <c r="CR7" s="38">
        <v>64.09</v>
      </c>
      <c r="CS7" s="38">
        <v>64.62</v>
      </c>
      <c r="CT7" s="38">
        <v>63.73</v>
      </c>
      <c r="CU7" s="38">
        <v>64.28</v>
      </c>
      <c r="CV7" s="38">
        <v>67.209999999999994</v>
      </c>
      <c r="CW7" s="38">
        <v>66.94</v>
      </c>
      <c r="CX7" s="38">
        <v>88.77</v>
      </c>
      <c r="CY7" s="38">
        <v>89.22</v>
      </c>
      <c r="CZ7" s="38">
        <v>89.24</v>
      </c>
      <c r="DA7" s="38">
        <v>89.68</v>
      </c>
      <c r="DB7" s="38">
        <v>90.16</v>
      </c>
      <c r="DC7" s="38">
        <v>88.15</v>
      </c>
      <c r="DD7" s="38">
        <v>87.82</v>
      </c>
      <c r="DE7" s="38">
        <v>88.21</v>
      </c>
      <c r="DF7" s="38">
        <v>86.93</v>
      </c>
      <c r="DG7" s="38">
        <v>93.21</v>
      </c>
      <c r="DH7" s="38">
        <v>93.03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0.08</v>
      </c>
      <c r="EL7" s="38">
        <v>0.12</v>
      </c>
      <c r="EM7" s="38">
        <v>0.12</v>
      </c>
      <c r="EN7" s="38">
        <v>7.0000000000000007E-2</v>
      </c>
      <c r="EO7" s="38">
        <v>0.09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2021-01-15T00:12:12Z</cp:lastPrinted>
  <dcterms:created xsi:type="dcterms:W3CDTF">2020-12-04T02:50:48Z</dcterms:created>
  <dcterms:modified xsi:type="dcterms:W3CDTF">2021-01-15T01:13:28Z</dcterms:modified>
  <cp:category/>
</cp:coreProperties>
</file>