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fukuipref-my.sharepoint.com/personal/koueikigyo_pref_fukui_lg_jp/Documents/公営企業課/02 経営G/経理G/06_決算統計/∠０１/決算分析（総務省）/"/>
    </mc:Choice>
  </mc:AlternateContent>
  <xr:revisionPtr revIDLastSave="6" documentId="11_7EC30E12039131A24DFE7163FD5D39B4326E392F" xr6:coauthVersionLast="44" xr6:coauthVersionMax="44" xr10:uidLastSave="{3C934707-7EF8-43A1-ACF1-76A8BD84E87A}"/>
  <workbookProtection workbookAlgorithmName="SHA-512" workbookHashValue="xMjirBA9N4MDovt9HL0BfKWnjiSJ+5XBCHe/YZ6+DKqjbDKYPGk4+opaLj42YBXVX0/gNzPaRD9dJaOwl6XMHQ==" workbookSaltValue="KYWwyOjlnjB26NNg8hSWSA==" workbookSpinCount="100000" lockStructure="1"/>
  <bookViews>
    <workbookView xWindow="-120" yWindow="-120" windowWidth="20730" windowHeight="111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OY81" i="4"/>
  <c r="NX81" i="4"/>
  <c r="MW81" i="4"/>
  <c r="KO81" i="4"/>
  <c r="JN81" i="4"/>
  <c r="IM81" i="4"/>
  <c r="GK81" i="4"/>
  <c r="EC81" i="4"/>
  <c r="DB81" i="4"/>
  <c r="CA81" i="4"/>
  <c r="AZ81" i="4"/>
  <c r="Y81" i="4"/>
  <c r="RA80" i="4"/>
  <c r="OY80" i="4"/>
  <c r="NX80" i="4"/>
  <c r="MW80" i="4"/>
  <c r="KO80" i="4"/>
  <c r="JN80" i="4"/>
  <c r="IM80" i="4"/>
  <c r="HL80" i="4"/>
  <c r="GK80" i="4"/>
  <c r="EC80" i="4"/>
  <c r="DB80" i="4"/>
  <c r="CA80" i="4"/>
  <c r="Y80" i="4"/>
  <c r="RA79" i="4"/>
  <c r="PZ79" i="4"/>
  <c r="OY79" i="4"/>
  <c r="MW79" i="4"/>
  <c r="KO79" i="4"/>
  <c r="JN79" i="4"/>
  <c r="IM79" i="4"/>
  <c r="HL79" i="4"/>
  <c r="GK79" i="4"/>
  <c r="EC79" i="4"/>
  <c r="DB79" i="4"/>
  <c r="CA79" i="4"/>
  <c r="Y79" i="4"/>
  <c r="RH56" i="4"/>
  <c r="QN56" i="4"/>
  <c r="PT56" i="4"/>
  <c r="OZ56" i="4"/>
  <c r="OF56" i="4"/>
  <c r="MN56" i="4"/>
  <c r="LT56" i="4"/>
  <c r="KF56" i="4"/>
  <c r="JL56" i="4"/>
  <c r="HT56" i="4"/>
  <c r="GZ56" i="4"/>
  <c r="GF56" i="4"/>
  <c r="ER56" i="4"/>
  <c r="CF56" i="4"/>
  <c r="BL56" i="4"/>
  <c r="AR56" i="4"/>
  <c r="QN55" i="4"/>
  <c r="PT55" i="4"/>
  <c r="OZ55" i="4"/>
  <c r="MN55" i="4"/>
  <c r="LT55" i="4"/>
  <c r="KZ55" i="4"/>
  <c r="KF55" i="4"/>
  <c r="JL55" i="4"/>
  <c r="HT55" i="4"/>
  <c r="GZ55" i="4"/>
  <c r="FL55" i="4"/>
  <c r="ER55" i="4"/>
  <c r="CZ55" i="4"/>
  <c r="CF55" i="4"/>
  <c r="BL55" i="4"/>
  <c r="AR55" i="4"/>
  <c r="X55" i="4"/>
  <c r="RH54" i="4"/>
  <c r="QN54" i="4"/>
  <c r="PT54" i="4"/>
  <c r="OF54" i="4"/>
  <c r="MN54" i="4"/>
  <c r="LT54" i="4"/>
  <c r="KZ54" i="4"/>
  <c r="JL54" i="4"/>
  <c r="HT54" i="4"/>
  <c r="GZ54" i="4"/>
  <c r="GF54" i="4"/>
  <c r="ER54" i="4"/>
  <c r="CZ54" i="4"/>
  <c r="CF54" i="4"/>
  <c r="BL54" i="4"/>
  <c r="AR54" i="4"/>
  <c r="X54" i="4"/>
  <c r="RH33" i="4"/>
  <c r="PT33" i="4"/>
  <c r="OZ33" i="4"/>
  <c r="OF33" i="4"/>
  <c r="MN33" i="4"/>
  <c r="LT33" i="4"/>
  <c r="KZ33" i="4"/>
  <c r="KF33" i="4"/>
  <c r="JL33" i="4"/>
  <c r="HT33" i="4"/>
  <c r="GZ33" i="4"/>
  <c r="GF33" i="4"/>
  <c r="ER33" i="4"/>
  <c r="CF33" i="4"/>
  <c r="BL33" i="4"/>
  <c r="AR33" i="4"/>
  <c r="RH32" i="4"/>
  <c r="QN32" i="4"/>
  <c r="PT32" i="4"/>
  <c r="OZ32" i="4"/>
  <c r="OF32" i="4"/>
  <c r="MN32" i="4"/>
  <c r="KZ32" i="4"/>
  <c r="KF32" i="4"/>
  <c r="JL32" i="4"/>
  <c r="HT32" i="4"/>
  <c r="GZ32" i="4"/>
  <c r="GF32" i="4"/>
  <c r="FL32" i="4"/>
  <c r="ER32" i="4"/>
  <c r="CZ32" i="4"/>
  <c r="CF32" i="4"/>
  <c r="BL32" i="4"/>
  <c r="X32" i="4"/>
  <c r="RH31" i="4"/>
  <c r="QN31" i="4"/>
  <c r="PT31" i="4"/>
  <c r="OF31" i="4"/>
  <c r="MN31" i="4"/>
  <c r="LT31" i="4"/>
  <c r="KZ31" i="4"/>
  <c r="JL31" i="4"/>
  <c r="HT31" i="4"/>
  <c r="GZ31" i="4"/>
  <c r="GF31" i="4"/>
  <c r="FL31" i="4"/>
  <c r="ER31" i="4"/>
  <c r="CZ31" i="4"/>
  <c r="CF31" i="4"/>
  <c r="BL31" i="4"/>
  <c r="AR31" i="4"/>
  <c r="X31" i="4"/>
  <c r="LZ10" i="4"/>
  <c r="IT10" i="4"/>
  <c r="FN10" i="4"/>
  <c r="CH10" i="4"/>
  <c r="B10" i="4"/>
  <c r="PF8" i="4"/>
  <c r="LZ8" i="4"/>
  <c r="IT8" i="4"/>
  <c r="FN8" i="4"/>
  <c r="CH8" i="4"/>
  <c r="B8" i="4"/>
  <c r="B5" i="4"/>
  <c r="CZ33" i="4" l="1"/>
  <c r="FL54" i="4"/>
  <c r="NX79" i="4"/>
  <c r="KF31" i="4"/>
  <c r="X33" i="4"/>
  <c r="OZ31" i="4"/>
  <c r="LT32" i="4"/>
  <c r="KF54" i="4"/>
  <c r="GF55" i="4"/>
  <c r="OF55" i="4"/>
  <c r="RH55" i="4"/>
  <c r="KZ56" i="4"/>
  <c r="AZ80" i="4"/>
  <c r="PZ80" i="4"/>
  <c r="HL81" i="4"/>
  <c r="OZ54" i="4"/>
  <c r="X56" i="4"/>
  <c r="CZ56" i="4"/>
  <c r="AZ79" i="4"/>
  <c r="V10" i="5"/>
  <c r="AF10" i="5"/>
  <c r="AJ10" i="5"/>
  <c r="AT10" i="5"/>
  <c r="BD10" i="5"/>
  <c r="BN10" i="5"/>
  <c r="BX10" i="5"/>
  <c r="CB10" i="5"/>
  <c r="CL10" i="5"/>
  <c r="CV10" i="5"/>
  <c r="DF10" i="5"/>
  <c r="DP10" i="5"/>
  <c r="DT10" i="5"/>
  <c r="ED10" i="5"/>
  <c r="AR32" i="4"/>
  <c r="FL33" i="4"/>
  <c r="QN33" i="4"/>
  <c r="FL56"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<sst xmlns="http://schemas.openxmlformats.org/spreadsheetml/2006/main" count="262" uniqueCount="106">
  <si>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</si>
  <si>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</si>
  <si>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</si>
  <si>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</si>
  <si>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</si>
  <si>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</si>
  <si>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</si>
  <si>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</si>
  <si>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</si>
  <si>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</si>
  <si>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</si>
  <si>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</si>
  <si>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</si>
  <si>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</si>
  <si>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</si>
  <si>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</si>
  <si>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</si>
  <si>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</si>
  <si>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</si>
  <si>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</si>
  <si>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</si>
  <si>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</si>
  <si>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</si>
  <si>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</si>
  <si>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</si>
  <si>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</si>
  <si>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</si>
  <si>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</si>
  <si>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</si>
  <si>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</si>
  <si>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</si>
  <si>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</si>
  <si>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</si>
  <si>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</si>
  <si>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</si>
  <si>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</si>
  <si>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</si>
  <si>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</si>
  <si>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</si>
  <si>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</si>
  <si>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</si>
  <si>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</si>
  <si>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</si>
  <si>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</si>
  <si>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</si>
  <si>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</si>
  <si>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</si>
  <si>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</si>
  <si>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</si>
  <si>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</si>
  <si>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</si>
  <si>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</si>
  <si>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</si>
  <si>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</si>
  <si>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</si>
  <si>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</si>
  <si>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</si>
  <si>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</si>
  <si>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</si>
  <si>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</si>
  <si>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</si>
  <si>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</si>
  <si>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</si>
  <si>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</si>
  <si>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</si>
  <si>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</si>
  <si>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</si>
  <si>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</si>
  <si>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</si>
  <si>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</si>
  <si>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</si>
  <si>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</si>
  <si>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</si>
  <si>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</si>
  <si>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</si>
  <si>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</si>
  <si>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</si>
  <si>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</si>
  <si>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</si>
  <si>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</si>
  <si>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</si>
  <si>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</si>
  <si>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</si>
  <si>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</si>
  <si>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</si>
  <si>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</si>
  <si>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</si>
  <si>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180009</t>
  </si>
  <si>
    <t>46</t>
  </si>
  <si>
    <t>02</t>
  </si>
  <si>
    <t>0</t>
  </si>
  <si>
    <t>000</t>
  </si>
  <si>
    <t>福井県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</si>
  <si>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</si>
  <si>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</si>
  <si>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</si>
  <si>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</si>
  <si>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</si>
  <si>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</si>
  <si>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</si>
  <si>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</si>
  <si>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</si>
  <si>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</si>
  <si>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現在の経営状況は概ね健全で、効率的な経営を行っていると判断できる。
　今後は老朽化対策に伴う更新需要の増大や施設・管路の維持修繕に加え、新たな井戸工事や施設・管路の耐震化を予定しており、多額の費用負担が見込まれている。
　そのため、これらに見合う料金収入の確保および施設・設備の長寿命化、経費節減に努め、より一層経営の健全化・効率化に努めていく必要がある。</t>
    <rPh sb="1" eb="3">
      <t>ゲンザイ</t>
    </rPh>
    <rPh sb="4" eb="6">
      <t>ケイエイ</t>
    </rPh>
    <rPh sb="6" eb="8">
      <t>ジョウキョウ</t>
    </rPh>
    <rPh sb="9" eb="10">
      <t>オオム</t>
    </rPh>
    <rPh sb="11" eb="13">
      <t>ケンゼン</t>
    </rPh>
    <rPh sb="15" eb="18">
      <t>コウリツテキ</t>
    </rPh>
    <rPh sb="19" eb="21">
      <t>ケイエイ</t>
    </rPh>
    <rPh sb="22" eb="23">
      <t>オコナ</t>
    </rPh>
    <rPh sb="28" eb="30">
      <t>ハンダン</t>
    </rPh>
    <rPh sb="36" eb="38">
      <t>コンゴ</t>
    </rPh>
    <rPh sb="39" eb="42">
      <t>ロウキュウカ</t>
    </rPh>
    <rPh sb="42" eb="44">
      <t>タイサク</t>
    </rPh>
    <rPh sb="45" eb="46">
      <t>トモナ</t>
    </rPh>
    <rPh sb="47" eb="49">
      <t>コウシン</t>
    </rPh>
    <rPh sb="49" eb="51">
      <t>ジュヨウ</t>
    </rPh>
    <rPh sb="52" eb="54">
      <t>ゾウダイ</t>
    </rPh>
    <rPh sb="55" eb="57">
      <t>シセツ</t>
    </rPh>
    <rPh sb="58" eb="60">
      <t>カンロ</t>
    </rPh>
    <rPh sb="61" eb="63">
      <t>イジ</t>
    </rPh>
    <rPh sb="63" eb="65">
      <t>シュウゼン</t>
    </rPh>
    <rPh sb="66" eb="67">
      <t>クワ</t>
    </rPh>
    <rPh sb="69" eb="70">
      <t>アラ</t>
    </rPh>
    <rPh sb="72" eb="74">
      <t>イド</t>
    </rPh>
    <rPh sb="74" eb="76">
      <t>コウジ</t>
    </rPh>
    <rPh sb="77" eb="79">
      <t>シセツ</t>
    </rPh>
    <rPh sb="80" eb="82">
      <t>カンロ</t>
    </rPh>
    <rPh sb="83" eb="86">
      <t>タイシンカ</t>
    </rPh>
    <rPh sb="87" eb="89">
      <t>ヨテイ</t>
    </rPh>
    <rPh sb="94" eb="96">
      <t>タガク</t>
    </rPh>
    <rPh sb="97" eb="99">
      <t>ヒヨウ</t>
    </rPh>
    <rPh sb="99" eb="101">
      <t>フタン</t>
    </rPh>
    <rPh sb="102" eb="104">
      <t>ミコ</t>
    </rPh>
    <rPh sb="121" eb="123">
      <t>ミア</t>
    </rPh>
    <rPh sb="124" eb="126">
      <t>リョウキン</t>
    </rPh>
    <rPh sb="126" eb="128">
      <t>シュウニュウ</t>
    </rPh>
    <rPh sb="129" eb="131">
      <t>カクホ</t>
    </rPh>
    <rPh sb="134" eb="136">
      <t>シセツ</t>
    </rPh>
    <rPh sb="137" eb="139">
      <t>セツビ</t>
    </rPh>
    <rPh sb="140" eb="144">
      <t>チョウジュミョウカ</t>
    </rPh>
    <rPh sb="145" eb="147">
      <t>ケイヒ</t>
    </rPh>
    <rPh sb="147" eb="149">
      <t>セツゲン</t>
    </rPh>
    <rPh sb="150" eb="151">
      <t>ツト</t>
    </rPh>
    <rPh sb="155" eb="157">
      <t>イッソウ</t>
    </rPh>
    <rPh sb="157" eb="159">
      <t>ケイエイ</t>
    </rPh>
    <rPh sb="160" eb="163">
      <t>ケンゼンカ</t>
    </rPh>
    <rPh sb="164" eb="167">
      <t>コウリツカ</t>
    </rPh>
    <rPh sb="168" eb="169">
      <t>ツト</t>
    </rPh>
    <rPh sb="173" eb="175">
      <t>ヒツヨウ</t>
    </rPh>
    <phoneticPr fontId="5"/>
  </si>
  <si>
    <t>　県営第一工業用水道事業,福井臨海工業用水道事業の両事業とも、今後の老朽化対策・耐震化等の設備投資の増加に備えて、効率的な維持管理や適切な料金設定により、経営の安定と資金確保に努めている。
　施設利用率および契約率については、ともに類似団体平均値を上回っている。
　平成２６年度の公営企業会計基準の見直しや工事にかかる預り金や未払金の増加により流動比率に変動が見られるが、１００％以上を確保している。
　企業債については順調に償還し残高は減少しており、企業債残高対給水収益比率も類似団体平均値を大きく下回り順調に推移している。
　今後も引き続き経営の健全化、効率化に努めていく。</t>
    <rPh sb="1" eb="3">
      <t>ケンエイ</t>
    </rPh>
    <rPh sb="3" eb="5">
      <t>ダイイチ</t>
    </rPh>
    <rPh sb="13" eb="15">
      <t>フクイ</t>
    </rPh>
    <rPh sb="15" eb="17">
      <t>リンカイ</t>
    </rPh>
    <rPh sb="17" eb="20">
      <t>コウギョウヨウ</t>
    </rPh>
    <rPh sb="20" eb="22">
      <t>スイドウ</t>
    </rPh>
    <rPh sb="22" eb="24">
      <t>ジギョウ</t>
    </rPh>
    <rPh sb="25" eb="26">
      <t>リョウ</t>
    </rPh>
    <rPh sb="26" eb="28">
      <t>ジギョウ</t>
    </rPh>
    <rPh sb="31" eb="33">
      <t>コンゴ</t>
    </rPh>
    <rPh sb="34" eb="37">
      <t>ロウキュウカ</t>
    </rPh>
    <rPh sb="37" eb="39">
      <t>タイサク</t>
    </rPh>
    <rPh sb="40" eb="43">
      <t>タイシンカ</t>
    </rPh>
    <rPh sb="43" eb="44">
      <t>ナド</t>
    </rPh>
    <rPh sb="45" eb="47">
      <t>セツビ</t>
    </rPh>
    <rPh sb="47" eb="49">
      <t>トウシ</t>
    </rPh>
    <rPh sb="50" eb="52">
      <t>ゾウカ</t>
    </rPh>
    <rPh sb="53" eb="54">
      <t>ソナ</t>
    </rPh>
    <rPh sb="57" eb="60">
      <t>コウリツテキ</t>
    </rPh>
    <rPh sb="61" eb="63">
      <t>イジ</t>
    </rPh>
    <rPh sb="63" eb="65">
      <t>カンリ</t>
    </rPh>
    <rPh sb="66" eb="68">
      <t>テキセツ</t>
    </rPh>
    <rPh sb="69" eb="71">
      <t>リョウキン</t>
    </rPh>
    <rPh sb="71" eb="73">
      <t>セッテイ</t>
    </rPh>
    <rPh sb="77" eb="79">
      <t>ケイエイ</t>
    </rPh>
    <rPh sb="80" eb="82">
      <t>アンテイ</t>
    </rPh>
    <rPh sb="83" eb="85">
      <t>シキン</t>
    </rPh>
    <rPh sb="85" eb="87">
      <t>カクホ</t>
    </rPh>
    <rPh sb="88" eb="89">
      <t>ツト</t>
    </rPh>
    <rPh sb="96" eb="98">
      <t>シセツ</t>
    </rPh>
    <rPh sb="98" eb="100">
      <t>リヨウ</t>
    </rPh>
    <rPh sb="100" eb="101">
      <t>リツ</t>
    </rPh>
    <rPh sb="104" eb="106">
      <t>ケイヤク</t>
    </rPh>
    <rPh sb="106" eb="107">
      <t>リツ</t>
    </rPh>
    <rPh sb="116" eb="118">
      <t>ルイジ</t>
    </rPh>
    <rPh sb="118" eb="120">
      <t>ダンタイ</t>
    </rPh>
    <rPh sb="120" eb="122">
      <t>ヘイキン</t>
    </rPh>
    <rPh sb="122" eb="123">
      <t>アタイ</t>
    </rPh>
    <rPh sb="124" eb="126">
      <t>ウワマワ</t>
    </rPh>
    <rPh sb="133" eb="135">
      <t>ヘイセイ</t>
    </rPh>
    <rPh sb="137" eb="139">
      <t>ネンド</t>
    </rPh>
    <rPh sb="140" eb="142">
      <t>コウエイ</t>
    </rPh>
    <rPh sb="142" eb="144">
      <t>キギョウ</t>
    </rPh>
    <rPh sb="144" eb="146">
      <t>カイケイ</t>
    </rPh>
    <rPh sb="146" eb="148">
      <t>キジュン</t>
    </rPh>
    <rPh sb="149" eb="151">
      <t>ミナオ</t>
    </rPh>
    <rPh sb="153" eb="155">
      <t>コウジ</t>
    </rPh>
    <rPh sb="159" eb="160">
      <t>アズカ</t>
    </rPh>
    <rPh sb="161" eb="162">
      <t>キン</t>
    </rPh>
    <rPh sb="163" eb="165">
      <t>ミバラ</t>
    </rPh>
    <rPh sb="165" eb="166">
      <t>キン</t>
    </rPh>
    <rPh sb="172" eb="174">
      <t>リュウドウ</t>
    </rPh>
    <rPh sb="174" eb="176">
      <t>ヒリツ</t>
    </rPh>
    <rPh sb="177" eb="179">
      <t>ヘンドウ</t>
    </rPh>
    <rPh sb="180" eb="181">
      <t>ミ</t>
    </rPh>
    <rPh sb="190" eb="192">
      <t>イジョウ</t>
    </rPh>
    <rPh sb="193" eb="195">
      <t>カクホ</t>
    </rPh>
    <rPh sb="202" eb="204">
      <t>キギョウ</t>
    </rPh>
    <rPh sb="204" eb="205">
      <t>サイ</t>
    </rPh>
    <rPh sb="210" eb="212">
      <t>ジュンチョウ</t>
    </rPh>
    <rPh sb="213" eb="215">
      <t>ショウカン</t>
    </rPh>
    <rPh sb="216" eb="218">
      <t>ザンダカ</t>
    </rPh>
    <rPh sb="219" eb="221">
      <t>ゲンショウ</t>
    </rPh>
    <rPh sb="226" eb="228">
      <t>キギョウ</t>
    </rPh>
    <rPh sb="228" eb="229">
      <t>サイ</t>
    </rPh>
    <rPh sb="229" eb="231">
      <t>ザンダカ</t>
    </rPh>
    <rPh sb="231" eb="232">
      <t>タイ</t>
    </rPh>
    <rPh sb="232" eb="234">
      <t>キュウスイ</t>
    </rPh>
    <rPh sb="234" eb="236">
      <t>シュウエキ</t>
    </rPh>
    <rPh sb="236" eb="238">
      <t>ヒリツ</t>
    </rPh>
    <rPh sb="239" eb="241">
      <t>ルイジ</t>
    </rPh>
    <rPh sb="241" eb="243">
      <t>ダンタイ</t>
    </rPh>
    <rPh sb="243" eb="245">
      <t>ヘイキン</t>
    </rPh>
    <rPh sb="245" eb="246">
      <t>チ</t>
    </rPh>
    <phoneticPr fontId="5"/>
  </si>
  <si>
    <t>　県営第一工業用水道事業,福井臨海工業用水道事業の両事業とも給水開始から４０年程度経過した施設であるため、有形固定資産減価償却率は類似団体平均値と比べてわずかに高く、施設の老朽化の度合いは高くなっている。
　老朽化対策については、機能維持や安全性確保のため、点検・診断・修繕・更新等のメンテナンスサイクルにより、長寿命化を図り設備投資の抑制や平準化など、中長期的な視点で計画的に進めている。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30" eb="32">
      <t>キュウスイ</t>
    </rPh>
    <rPh sb="32" eb="34">
      <t>カイシ</t>
    </rPh>
    <rPh sb="38" eb="39">
      <t>ネン</t>
    </rPh>
    <rPh sb="39" eb="41">
      <t>テイド</t>
    </rPh>
    <rPh sb="41" eb="43">
      <t>ケイカ</t>
    </rPh>
    <rPh sb="45" eb="47">
      <t>シセツ</t>
    </rPh>
    <rPh sb="53" eb="55">
      <t>ユウケイ</t>
    </rPh>
    <rPh sb="55" eb="57">
      <t>コテイ</t>
    </rPh>
    <rPh sb="57" eb="59">
      <t>シサン</t>
    </rPh>
    <rPh sb="59" eb="61">
      <t>ゲンカ</t>
    </rPh>
    <rPh sb="61" eb="63">
      <t>ショウキャク</t>
    </rPh>
    <rPh sb="63" eb="64">
      <t>リツ</t>
    </rPh>
    <rPh sb="65" eb="67">
      <t>ルイジ</t>
    </rPh>
    <rPh sb="67" eb="69">
      <t>ダンタイ</t>
    </rPh>
    <rPh sb="69" eb="71">
      <t>ヘイキン</t>
    </rPh>
    <rPh sb="71" eb="72">
      <t>チ</t>
    </rPh>
    <rPh sb="73" eb="74">
      <t>クラ</t>
    </rPh>
    <rPh sb="80" eb="81">
      <t>タカ</t>
    </rPh>
    <rPh sb="83" eb="85">
      <t>シセツ</t>
    </rPh>
    <rPh sb="86" eb="89">
      <t>ロウキュウカ</t>
    </rPh>
    <rPh sb="90" eb="92">
      <t>ドア</t>
    </rPh>
    <rPh sb="94" eb="95">
      <t>タカ</t>
    </rPh>
    <rPh sb="104" eb="107">
      <t>ロウキュウカ</t>
    </rPh>
    <rPh sb="107" eb="109">
      <t>タイサク</t>
    </rPh>
    <rPh sb="115" eb="117">
      <t>キノウ</t>
    </rPh>
    <rPh sb="117" eb="119">
      <t>イジ</t>
    </rPh>
    <rPh sb="120" eb="123">
      <t>アンゼンセイ</t>
    </rPh>
    <rPh sb="123" eb="125">
      <t>カクホ</t>
    </rPh>
    <rPh sb="129" eb="131">
      <t>テンケン</t>
    </rPh>
    <rPh sb="132" eb="134">
      <t>シンダン</t>
    </rPh>
    <rPh sb="135" eb="137">
      <t>シュウゼン</t>
    </rPh>
    <rPh sb="138" eb="140">
      <t>コウシン</t>
    </rPh>
    <rPh sb="140" eb="141">
      <t>ナド</t>
    </rPh>
    <rPh sb="156" eb="160">
      <t>チョウジュミョウカ</t>
    </rPh>
    <rPh sb="161" eb="162">
      <t>ハカ</t>
    </rPh>
    <rPh sb="163" eb="165">
      <t>セツビ</t>
    </rPh>
    <rPh sb="165" eb="167">
      <t>トウシ</t>
    </rPh>
    <rPh sb="168" eb="170">
      <t>ヨクセイ</t>
    </rPh>
    <rPh sb="171" eb="174">
      <t>ヘイジュンカ</t>
    </rPh>
    <rPh sb="177" eb="181">
      <t>チュウチョウキテキ</t>
    </rPh>
    <rPh sb="182" eb="184">
      <t>シテン</t>
    </rPh>
    <rPh sb="185" eb="187">
      <t>ケイカク</t>
    </rPh>
    <rPh sb="187" eb="188">
      <t>テキ</t>
    </rPh>
    <rPh sb="189" eb="190">
      <t>スス</t>
    </rPh>
    <rPh sb="197" eb="199">
      <t>コウエイ</t>
    </rPh>
    <rPh sb="199" eb="201">
      <t>キギョウ</t>
    </rPh>
    <rPh sb="201" eb="203">
      <t>ケイエイ</t>
    </rPh>
    <rPh sb="203" eb="205">
      <t>センリャク</t>
    </rPh>
    <rPh sb="210" eb="213">
      <t>ケイカクテキ</t>
    </rPh>
    <rPh sb="215" eb="218">
      <t>コウリツテキ</t>
    </rPh>
    <rPh sb="219" eb="221">
      <t>コウシン</t>
    </rPh>
    <rPh sb="221" eb="223">
      <t>ケイカク</t>
    </rPh>
    <rPh sb="224" eb="226">
      <t>セッテイ</t>
    </rPh>
    <rPh sb="228" eb="231">
      <t>ロウキュウカ</t>
    </rPh>
    <rPh sb="231" eb="233">
      <t>タイサク</t>
    </rPh>
    <rPh sb="234" eb="235">
      <t>ト</t>
    </rPh>
    <rPh sb="236" eb="237">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</si>
</sst>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59.79</c:v>
                </c:pt>
                <c:pt idx="1">
                  <c:v>60.25</c:v>
                </c:pt>
                <c:pt idx="2">
                  <c:v>60.55</c:v>
                </c:pt>
                <c:pt idx="3">
                  <c:v>60.9</c:v>
                </c:pt>
                <c:pt idx="4">
                  <c:v>60.74</c:v>
                </c:pt>
              </c:numCache>
            </c:numRef>
          </c:val>
          <c:extLst>
            <c:ext xmlns:c16="http://schemas.microsoft.com/office/drawing/2014/chart" uri="{C3380CC4-5D6E-409C-BE32-E72D297353CC}">
              <c16:uniqueId val="{00000000-EB28-4AC9-897B-D21E91D8C6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c:ext xmlns:c16="http://schemas.microsoft.com/office/drawing/2014/chart" uri="{C3380CC4-5D6E-409C-BE32-E72D297353CC}">
              <c16:uniqueId val="{00000001-EB28-4AC9-897B-D21E91D8C6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D5-4C29-9350-6595BE3BFB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c:ext xmlns:c16="http://schemas.microsoft.com/office/drawing/2014/chart" uri="{C3380CC4-5D6E-409C-BE32-E72D297353CC}">
              <c16:uniqueId val="{00000001-1AD5-4C29-9350-6595BE3BFB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130.72</c:v>
                </c:pt>
                <c:pt idx="1">
                  <c:v>126.47</c:v>
                </c:pt>
                <c:pt idx="2">
                  <c:v>132.41999999999999</c:v>
                </c:pt>
                <c:pt idx="3">
                  <c:v>115.85</c:v>
                </c:pt>
                <c:pt idx="4">
                  <c:v>118.46</c:v>
                </c:pt>
              </c:numCache>
            </c:numRef>
          </c:val>
          <c:extLst>
            <c:ext xmlns:c16="http://schemas.microsoft.com/office/drawing/2014/chart" uri="{C3380CC4-5D6E-409C-BE32-E72D297353CC}">
              <c16:uniqueId val="{00000000-4A0B-4CEB-A49B-CB156D2EF8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c:ext xmlns:c16="http://schemas.microsoft.com/office/drawing/2014/chart" uri="{C3380CC4-5D6E-409C-BE32-E72D297353CC}">
              <c16:uniqueId val="{00000001-4A0B-4CEB-A49B-CB156D2EF8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24.63</c:v>
                </c:pt>
                <c:pt idx="1">
                  <c:v>24.63</c:v>
                </c:pt>
                <c:pt idx="2">
                  <c:v>24.05</c:v>
                </c:pt>
                <c:pt idx="3">
                  <c:v>23.86</c:v>
                </c:pt>
                <c:pt idx="4">
                  <c:v>22.49</c:v>
                </c:pt>
              </c:numCache>
            </c:numRef>
          </c:val>
          <c:extLst>
            <c:ext xmlns:c16="http://schemas.microsoft.com/office/drawing/2014/chart" uri="{C3380CC4-5D6E-409C-BE32-E72D297353CC}">
              <c16:uniqueId val="{00000000-2B90-4B1B-B266-D3879B49A2C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c:ext xmlns:c16="http://schemas.microsoft.com/office/drawing/2014/chart" uri="{C3380CC4-5D6E-409C-BE32-E72D297353CC}">
              <c16:uniqueId val="{00000001-2B90-4B1B-B266-D3879B49A2C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3.53</c:v>
                </c:pt>
                <c:pt idx="1">
                  <c:v>0</c:v>
                </c:pt>
                <c:pt idx="2">
                  <c:v>2.36</c:v>
                </c:pt>
                <c:pt idx="3">
                  <c:v>0.78</c:v>
                </c:pt>
                <c:pt idx="4">
                  <c:v>5.76</c:v>
                </c:pt>
              </c:numCache>
            </c:numRef>
          </c:val>
          <c:extLst>
            <c:ext xmlns:c16="http://schemas.microsoft.com/office/drawing/2014/chart" uri="{C3380CC4-5D6E-409C-BE32-E72D297353CC}">
              <c16:uniqueId val="{00000000-C285-4B4D-9730-6FB22817CA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c:ext xmlns:c16="http://schemas.microsoft.com/office/drawing/2014/chart" uri="{C3380CC4-5D6E-409C-BE32-E72D297353CC}">
              <c16:uniqueId val="{00000001-C285-4B4D-9730-6FB22817CA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633.94000000000005</c:v>
                </c:pt>
                <c:pt idx="1">
                  <c:v>623.97</c:v>
                </c:pt>
                <c:pt idx="2">
                  <c:v>824.86</c:v>
                </c:pt>
                <c:pt idx="3">
                  <c:v>554.76</c:v>
                </c:pt>
                <c:pt idx="4">
                  <c:v>579.99</c:v>
                </c:pt>
              </c:numCache>
            </c:numRef>
          </c:val>
          <c:extLst>
            <c:ext xmlns:c16="http://schemas.microsoft.com/office/drawing/2014/chart" uri="{C3380CC4-5D6E-409C-BE32-E72D297353CC}">
              <c16:uniqueId val="{00000000-49A6-49DF-ACA0-15C99D3881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c:ext xmlns:c16="http://schemas.microsoft.com/office/drawing/2014/chart" uri="{C3380CC4-5D6E-409C-BE32-E72D297353CC}">
              <c16:uniqueId val="{00000001-49A6-49DF-ACA0-15C99D3881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15.79</c:v>
                </c:pt>
                <c:pt idx="1">
                  <c:v>10.9</c:v>
                </c:pt>
                <c:pt idx="2">
                  <c:v>5.9</c:v>
                </c:pt>
                <c:pt idx="3">
                  <c:v>4.05</c:v>
                </c:pt>
                <c:pt idx="4">
                  <c:v>2.08</c:v>
                </c:pt>
              </c:numCache>
            </c:numRef>
          </c:val>
          <c:extLst>
            <c:ext xmlns:c16="http://schemas.microsoft.com/office/drawing/2014/chart" uri="{C3380CC4-5D6E-409C-BE32-E72D297353CC}">
              <c16:uniqueId val="{00000000-F61A-4B57-926C-3119526B3C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c:ext xmlns:c16="http://schemas.microsoft.com/office/drawing/2014/chart" uri="{C3380CC4-5D6E-409C-BE32-E72D297353CC}">
              <c16:uniqueId val="{00000001-F61A-4B57-926C-3119526B3C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126.27</c:v>
                </c:pt>
                <c:pt idx="1">
                  <c:v>124.96</c:v>
                </c:pt>
                <c:pt idx="2">
                  <c:v>127.69</c:v>
                </c:pt>
                <c:pt idx="3">
                  <c:v>109</c:v>
                </c:pt>
                <c:pt idx="4">
                  <c:v>116.63</c:v>
                </c:pt>
              </c:numCache>
            </c:numRef>
          </c:val>
          <c:extLst>
            <c:ext xmlns:c16="http://schemas.microsoft.com/office/drawing/2014/chart" uri="{C3380CC4-5D6E-409C-BE32-E72D297353CC}">
              <c16:uniqueId val="{00000000-EFA6-4BAE-B717-6C02F3446B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c:ext xmlns:c16="http://schemas.microsoft.com/office/drawing/2014/chart" uri="{C3380CC4-5D6E-409C-BE32-E72D297353CC}">
              <c16:uniqueId val="{00000001-EFA6-4BAE-B717-6C02F3446B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21.65</c:v>
                </c:pt>
                <c:pt idx="1">
                  <c:v>21.89</c:v>
                </c:pt>
                <c:pt idx="2">
                  <c:v>21.6</c:v>
                </c:pt>
                <c:pt idx="3">
                  <c:v>25.76</c:v>
                </c:pt>
                <c:pt idx="4">
                  <c:v>24.02</c:v>
                </c:pt>
              </c:numCache>
            </c:numRef>
          </c:val>
          <c:extLst>
            <c:ext xmlns:c16="http://schemas.microsoft.com/office/drawing/2014/chart" uri="{C3380CC4-5D6E-409C-BE32-E72D297353CC}">
              <c16:uniqueId val="{00000000-5263-4826-98A6-EB0E9E85B4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c:ext xmlns:c16="http://schemas.microsoft.com/office/drawing/2014/chart" uri="{C3380CC4-5D6E-409C-BE32-E72D297353CC}">
              <c16:uniqueId val="{00000001-5263-4826-98A6-EB0E9E85B4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63.93</c:v>
                </c:pt>
                <c:pt idx="1">
                  <c:v>65.61</c:v>
                </c:pt>
                <c:pt idx="2">
                  <c:v>64.760000000000005</c:v>
                </c:pt>
                <c:pt idx="3">
                  <c:v>63.02</c:v>
                </c:pt>
                <c:pt idx="4">
                  <c:v>60.48</c:v>
                </c:pt>
              </c:numCache>
            </c:numRef>
          </c:val>
          <c:extLst>
            <c:ext xmlns:c16="http://schemas.microsoft.com/office/drawing/2014/chart" uri="{C3380CC4-5D6E-409C-BE32-E72D297353CC}">
              <c16:uniqueId val="{00000000-32BC-4409-8E1C-897FD0B939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c:ext xmlns:c16="http://schemas.microsoft.com/office/drawing/2014/chart" uri="{C3380CC4-5D6E-409C-BE32-E72D297353CC}">
              <c16:uniqueId val="{00000001-32BC-4409-8E1C-897FD0B939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78.77</c:v>
                </c:pt>
                <c:pt idx="1">
                  <c:v>79.27</c:v>
                </c:pt>
                <c:pt idx="2">
                  <c:v>75.95</c:v>
                </c:pt>
                <c:pt idx="3">
                  <c:v>76.83</c:v>
                </c:pt>
                <c:pt idx="4">
                  <c:v>76.37</c:v>
                </c:pt>
              </c:numCache>
            </c:numRef>
          </c:val>
          <c:extLst>
            <c:ext xmlns:c16="http://schemas.microsoft.com/office/drawing/2014/chart" uri="{C3380CC4-5D6E-409C-BE32-E72D297353CC}">
              <c16:uniqueId val="{00000000-F16B-490B-BB6E-AE487B3B5D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c:ext xmlns:c16="http://schemas.microsoft.com/office/drawing/2014/chart" uri="{C3380CC4-5D6E-409C-BE32-E72D297353CC}">
              <c16:uniqueId val="{00000001-F16B-490B-BB6E-AE487B3B5D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S58" zoomScale="80" zoomScaleNormal="8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福井県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86000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52013</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57.8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60</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65674</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130.72</v>
      </c>
      <c r="Y32" s="129"/>
      <c r="Z32" s="129"/>
      <c r="AA32" s="129"/>
      <c r="AB32" s="129"/>
      <c r="AC32" s="129"/>
      <c r="AD32" s="129"/>
      <c r="AE32" s="129"/>
      <c r="AF32" s="129"/>
      <c r="AG32" s="129"/>
      <c r="AH32" s="129"/>
      <c r="AI32" s="129"/>
      <c r="AJ32" s="129"/>
      <c r="AK32" s="129"/>
      <c r="AL32" s="129"/>
      <c r="AM32" s="129"/>
      <c r="AN32" s="129"/>
      <c r="AO32" s="129"/>
      <c r="AP32" s="129"/>
      <c r="AQ32" s="130"/>
      <c r="AR32" s="128">
        <f>データ!U6</f>
        <v>126.47</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132.41999999999999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115.85</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118.46</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633.94000000000005</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623.97</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824.86</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554.76</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579.99</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15.79</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10.9</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5.9</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4.05</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2.08</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119.31</v>
      </c>
      <c r="Y33" s="129"/>
      <c r="Z33" s="129"/>
      <c r="AA33" s="129"/>
      <c r="AB33" s="129"/>
      <c r="AC33" s="129"/>
      <c r="AD33" s="129"/>
      <c r="AE33" s="129"/>
      <c r="AF33" s="129"/>
      <c r="AG33" s="129"/>
      <c r="AH33" s="129"/>
      <c r="AI33" s="129"/>
      <c r="AJ33" s="129"/>
      <c r="AK33" s="129"/>
      <c r="AL33" s="129"/>
      <c r="AM33" s="129"/>
      <c r="AN33" s="129"/>
      <c r="AO33" s="129"/>
      <c r="AP33" s="129"/>
      <c r="AQ33" s="130"/>
      <c r="AR33" s="128">
        <f>データ!Z6</f>
        <v>116.37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117.28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116.96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117.47</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50.52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52.25</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53.3</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50.25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51.91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605.5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551.42999999999995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687.99</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655.75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578.19000000000005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222.22</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216.41</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208.47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193.85</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204.31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126.27</v>
      </c>
      <c r="Y55" s="129"/>
      <c r="Z55" s="129"/>
      <c r="AA55" s="129"/>
      <c r="AB55" s="129"/>
      <c r="AC55" s="129"/>
      <c r="AD55" s="129"/>
      <c r="AE55" s="129"/>
      <c r="AF55" s="129"/>
      <c r="AG55" s="129"/>
      <c r="AH55" s="129"/>
      <c r="AI55" s="129"/>
      <c r="AJ55" s="129"/>
      <c r="AK55" s="129"/>
      <c r="AL55" s="129"/>
      <c r="AM55" s="129"/>
      <c r="AN55" s="129"/>
      <c r="AO55" s="129"/>
      <c r="AP55" s="129"/>
      <c r="AQ55" s="130"/>
      <c r="AR55" s="128">
        <f>データ!BM6</f>
        <v>124.96</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127.69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116.63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21.65</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21.89</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21.6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25.76</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24.02</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63.93</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65.61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64.760000000000005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63.02</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60.48</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78.77</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79.27</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75.95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76.83</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76.37</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109.19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105.24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105.71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105.06</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106.98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25.13</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26.03</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25.98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26.84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26.08</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40.97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40.69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40.67</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40.89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41.59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63.26</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62.7</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62.59</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61.76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62.75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103</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59.79</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60.25</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60.55</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60.9</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60.74</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24.63</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24.63</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24.05</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23.86</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22.49</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3.53</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2.36</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0.78</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5.76</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54.49</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55.39</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55.25</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57.11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57.57</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42</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43.33</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44.05</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51.87</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52.33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0.48</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0.52</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1.3</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0.28000000000000003</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0.77</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1" t="str">
        <f>データ!AD6</f>
        <v>【119.03】</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【25.49】</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【420.52】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【238.81】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【115.00】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【18.60】</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vSTQ18SendrViKtZIWk7+cbMzdj+fyqRoLq8q5rC5vhY15wUgzJkiBgX2W3pgpaSmW5V24YsP3P6zbuJsiHEjw==" saltValue="6fTk/mZWcYvoPT/jQucpQQ=="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130.72</v>
      </c>
      <c r="U6" s="52">
        <f>U7</f>
        <v>126.47</v>
      </c>
      <c r="V6" s="52">
        <f>V7</f>
        <v>132.41999999999999</v>
      </c>
      <c r="W6" s="52">
        <f>W7</f>
        <v>115.85</v>
      </c>
      <c r="X6" s="52">
        <f t="shared" si="3"/>
        <v>118.46</v>
      </c>
      <c r="Y6" s="52">
        <f t="shared" si="3"/>
        <v>119.31</v>
      </c>
      <c r="Z6" s="52">
        <f t="shared" si="3"/>
        <v>116.37</v>
      </c>
      <c r="AA6" s="52">
        <f t="shared" si="3"/>
        <v>117.28</v>
      </c>
      <c r="AB6" s="52">
        <f t="shared" si="3"/>
        <v>116.96</v>
      </c>
      <c r="AC6" s="52">
        <f t="shared" si="3"/>
        <v>117.47</v>
      </c>
      <c r="AD6" s="50" t="str">
        <f>IF(AD7="-","【-】","【"&amp;SUBSTITUTE(TEXT(AD7,"#,##0.00"),"-","△")&amp;"】")</f>
        <v>【119.03】</v>
      </c>
      <c r="AE6" s="52">
        <f t="shared" si="3"/>
        <v>0</v>
      </c>
      <c r="AF6" s="52">
        <f>AF7</f>
        <v>0</v>
      </c>
      <c r="AG6" s="52">
        <f>AG7</f>
        <v>0</v>
      </c>
      <c r="AH6" s="52">
        <f>AH7</f>
        <v>0</v>
      </c>
      <c r="AI6" s="52">
        <f t="shared" si="3"/>
        <v>0</v>
      </c>
      <c r="AJ6" s="52">
        <f t="shared" si="3"/>
        <v>50.52</v>
      </c>
      <c r="AK6" s="52">
        <f t="shared" si="3"/>
        <v>52.25</v>
      </c>
      <c r="AL6" s="52">
        <f t="shared" si="3"/>
        <v>53.3</v>
      </c>
      <c r="AM6" s="52">
        <f t="shared" si="3"/>
        <v>50.25</v>
      </c>
      <c r="AN6" s="52">
        <f t="shared" si="3"/>
        <v>51.91</v>
      </c>
      <c r="AO6" s="50" t="str">
        <f>IF(AO7="-","【-】","【"&amp;SUBSTITUTE(TEXT(AO7,"#,##0.00"),"-","△")&amp;"】")</f>
        <v>【25.49】</v>
      </c>
      <c r="AP6" s="52">
        <f t="shared" si="3"/>
        <v>633.94000000000005</v>
      </c>
      <c r="AQ6" s="52">
        <f>AQ7</f>
        <v>623.97</v>
      </c>
      <c r="AR6" s="52">
        <f>AR7</f>
        <v>824.86</v>
      </c>
      <c r="AS6" s="52">
        <f>AS7</f>
        <v>554.76</v>
      </c>
      <c r="AT6" s="52">
        <f t="shared" si="3"/>
        <v>579.99</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15.79</v>
      </c>
      <c r="BB6" s="52">
        <f>BB7</f>
        <v>10.9</v>
      </c>
      <c r="BC6" s="52">
        <f>BC7</f>
        <v>5.9</v>
      </c>
      <c r="BD6" s="52">
        <f>BD7</f>
        <v>4.05</v>
      </c>
      <c r="BE6" s="52">
        <f t="shared" si="3"/>
        <v>2.08</v>
      </c>
      <c r="BF6" s="52">
        <f t="shared" si="3"/>
        <v>222.22</v>
      </c>
      <c r="BG6" s="52">
        <f t="shared" si="3"/>
        <v>216.41</v>
      </c>
      <c r="BH6" s="52">
        <f t="shared" si="3"/>
        <v>208.47</v>
      </c>
      <c r="BI6" s="52">
        <f t="shared" si="3"/>
        <v>193.85</v>
      </c>
      <c r="BJ6" s="52">
        <f t="shared" si="3"/>
        <v>204.31</v>
      </c>
      <c r="BK6" s="50" t="str">
        <f>IF(BK7="-","【-】","【"&amp;SUBSTITUTE(TEXT(BK7,"#,##0.00"),"-","△")&amp;"】")</f>
        <v>【238.81】</v>
      </c>
      <c r="BL6" s="52">
        <f t="shared" si="3"/>
        <v>126.27</v>
      </c>
      <c r="BM6" s="52">
        <f>BM7</f>
        <v>124.96</v>
      </c>
      <c r="BN6" s="52">
        <f>BN7</f>
        <v>127.69</v>
      </c>
      <c r="BO6" s="52">
        <f>BO7</f>
        <v>109</v>
      </c>
      <c r="BP6" s="52">
        <f t="shared" si="3"/>
        <v>116.63</v>
      </c>
      <c r="BQ6" s="52">
        <f t="shared" si="3"/>
        <v>109.19</v>
      </c>
      <c r="BR6" s="52">
        <f t="shared" si="3"/>
        <v>105.24</v>
      </c>
      <c r="BS6" s="52">
        <f t="shared" si="3"/>
        <v>105.71</v>
      </c>
      <c r="BT6" s="52">
        <f t="shared" si="3"/>
        <v>105.06</v>
      </c>
      <c r="BU6" s="52">
        <f t="shared" si="3"/>
        <v>106.98</v>
      </c>
      <c r="BV6" s="50" t="str">
        <f>IF(BV7="-","【-】","【"&amp;SUBSTITUTE(TEXT(BV7,"#,##0.00"),"-","△")&amp;"】")</f>
        <v>【115.00】</v>
      </c>
      <c r="BW6" s="52">
        <f t="shared" si="3"/>
        <v>21.65</v>
      </c>
      <c r="BX6" s="52">
        <f>BX7</f>
        <v>21.89</v>
      </c>
      <c r="BY6" s="52">
        <f>BY7</f>
        <v>21.6</v>
      </c>
      <c r="BZ6" s="52">
        <f>BZ7</f>
        <v>25.76</v>
      </c>
      <c r="CA6" s="52">
        <f t="shared" si="3"/>
        <v>24.02</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63.93</v>
      </c>
      <c r="CI6" s="52">
        <f>CI7</f>
        <v>65.61</v>
      </c>
      <c r="CJ6" s="52">
        <f>CJ7</f>
        <v>64.760000000000005</v>
      </c>
      <c r="CK6" s="52">
        <f>CK7</f>
        <v>63.02</v>
      </c>
      <c r="CL6" s="52">
        <f t="shared" si="5"/>
        <v>60.48</v>
      </c>
      <c r="CM6" s="52">
        <f t="shared" si="5"/>
        <v>40.97</v>
      </c>
      <c r="CN6" s="52">
        <f t="shared" si="5"/>
        <v>40.69</v>
      </c>
      <c r="CO6" s="52">
        <f t="shared" si="5"/>
        <v>40.67</v>
      </c>
      <c r="CP6" s="52">
        <f t="shared" si="5"/>
        <v>40.89</v>
      </c>
      <c r="CQ6" s="52">
        <f t="shared" si="5"/>
        <v>41.59</v>
      </c>
      <c r="CR6" s="50" t="str">
        <f>IF(CR7="-","【-】","【"&amp;SUBSTITUTE(TEXT(CR7,"#,##0.00"),"-","△")&amp;"】")</f>
        <v>【55.21】</v>
      </c>
      <c r="CS6" s="52">
        <f t="shared" ref="CS6:DB6" si="6">CS7</f>
        <v>78.77</v>
      </c>
      <c r="CT6" s="52">
        <f>CT7</f>
        <v>79.27</v>
      </c>
      <c r="CU6" s="52">
        <f>CU7</f>
        <v>75.95</v>
      </c>
      <c r="CV6" s="52">
        <f>CV7</f>
        <v>76.83</v>
      </c>
      <c r="CW6" s="52">
        <f t="shared" si="6"/>
        <v>76.37</v>
      </c>
      <c r="CX6" s="52">
        <f t="shared" si="6"/>
        <v>63.26</v>
      </c>
      <c r="CY6" s="52">
        <f t="shared" si="6"/>
        <v>62.7</v>
      </c>
      <c r="CZ6" s="52">
        <f t="shared" si="6"/>
        <v>62.59</v>
      </c>
      <c r="DA6" s="52">
        <f t="shared" si="6"/>
        <v>61.76</v>
      </c>
      <c r="DB6" s="52">
        <f t="shared" si="6"/>
        <v>62.75</v>
      </c>
      <c r="DC6" s="50" t="str">
        <f>IF(DC7="-","【-】","【"&amp;SUBSTITUTE(TEXT(DC7,"#,##0.00"),"-","△")&amp;"】")</f>
        <v>【77.39】</v>
      </c>
      <c r="DD6" s="52">
        <f t="shared" ref="DD6:DM6" si="7">DD7</f>
        <v>59.79</v>
      </c>
      <c r="DE6" s="52">
        <f>DE7</f>
        <v>60.25</v>
      </c>
      <c r="DF6" s="52">
        <f>DF7</f>
        <v>60.55</v>
      </c>
      <c r="DG6" s="52">
        <f>DG7</f>
        <v>60.9</v>
      </c>
      <c r="DH6" s="52">
        <f t="shared" si="7"/>
        <v>60.74</v>
      </c>
      <c r="DI6" s="52">
        <f t="shared" si="7"/>
        <v>54.49</v>
      </c>
      <c r="DJ6" s="52">
        <f t="shared" si="7"/>
        <v>55.39</v>
      </c>
      <c r="DK6" s="52">
        <f t="shared" si="7"/>
        <v>55.25</v>
      </c>
      <c r="DL6" s="52">
        <f t="shared" si="7"/>
        <v>57.11</v>
      </c>
      <c r="DM6" s="52">
        <f t="shared" si="7"/>
        <v>57.57</v>
      </c>
      <c r="DN6" s="50" t="str">
        <f>IF(DN7="-","【-】","【"&amp;SUBSTITUTE(TEXT(DN7,"#,##0.00"),"-","△")&amp;"】")</f>
        <v>【59.23】</v>
      </c>
      <c r="DO6" s="52">
        <f t="shared" ref="DO6:DX6" si="8">DO7</f>
        <v>24.63</v>
      </c>
      <c r="DP6" s="52">
        <f>DP7</f>
        <v>24.63</v>
      </c>
      <c r="DQ6" s="52">
        <f>DQ7</f>
        <v>24.05</v>
      </c>
      <c r="DR6" s="52">
        <f>DR7</f>
        <v>23.86</v>
      </c>
      <c r="DS6" s="52">
        <f t="shared" si="8"/>
        <v>22.49</v>
      </c>
      <c r="DT6" s="52">
        <f t="shared" si="8"/>
        <v>42</v>
      </c>
      <c r="DU6" s="52">
        <f t="shared" si="8"/>
        <v>43.33</v>
      </c>
      <c r="DV6" s="52">
        <f t="shared" si="8"/>
        <v>44.05</v>
      </c>
      <c r="DW6" s="52">
        <f t="shared" si="8"/>
        <v>51.87</v>
      </c>
      <c r="DX6" s="52">
        <f t="shared" si="8"/>
        <v>52.33</v>
      </c>
      <c r="DY6" s="50" t="str">
        <f>IF(DY7="-","【-】","【"&amp;SUBSTITUTE(TEXT(DY7,"#,##0.00"),"-","△")&amp;"】")</f>
        <v>【47.77】</v>
      </c>
      <c r="DZ6" s="52">
        <f t="shared" ref="DZ6:EI6" si="9">DZ7</f>
        <v>3.53</v>
      </c>
      <c r="EA6" s="52">
        <f>EA7</f>
        <v>0</v>
      </c>
      <c r="EB6" s="52">
        <f>EB7</f>
        <v>2.36</v>
      </c>
      <c r="EC6" s="52">
        <f>EC7</f>
        <v>0.78</v>
      </c>
      <c r="ED6" s="52">
        <f t="shared" si="9"/>
        <v>5.76</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x14ac:dyDescent="0.15">
      <c r="A7"/>
      <c r="B7" s="54" t="s">
        <v>86</v>
      </c>
      <c r="C7" s="54" t="s">
        <v>87</v>
      </c>
      <c r="D7" s="54" t="s">
        <v>88</v>
      </c>
      <c r="E7" s="54" t="s">
        <v>89</v>
      </c>
      <c r="F7" s="54" t="s">
        <v>90</v>
      </c>
      <c r="G7" s="54" t="s">
        <v>91</v>
      </c>
      <c r="H7" s="54" t="s">
        <v>92</v>
      </c>
      <c r="I7" s="54" t="s">
        <v>93</v>
      </c>
      <c r="J7" s="54" t="s">
        <v>94</v>
      </c>
      <c r="K7" s="55">
        <v>86000</v>
      </c>
      <c r="L7" s="54" t="s">
        <v>95</v>
      </c>
      <c r="M7" s="55">
        <v>2</v>
      </c>
      <c r="N7" s="55">
        <v>52013</v>
      </c>
      <c r="O7" s="56" t="s">
        <v>96</v>
      </c>
      <c r="P7" s="56">
        <v>57.8</v>
      </c>
      <c r="Q7" s="55">
        <v>60</v>
      </c>
      <c r="R7" s="55">
        <v>65674</v>
      </c>
      <c r="S7" s="54" t="s">
        <v>97</v>
      </c>
      <c r="T7" s="57">
        <v>130.72</v>
      </c>
      <c r="U7" s="57">
        <v>126.47</v>
      </c>
      <c r="V7" s="57">
        <v>132.41999999999999</v>
      </c>
      <c r="W7" s="57">
        <v>115.85</v>
      </c>
      <c r="X7" s="57">
        <v>118.46</v>
      </c>
      <c r="Y7" s="57">
        <v>119.31</v>
      </c>
      <c r="Z7" s="57">
        <v>116.37</v>
      </c>
      <c r="AA7" s="57">
        <v>117.28</v>
      </c>
      <c r="AB7" s="57">
        <v>116.96</v>
      </c>
      <c r="AC7" s="58">
        <v>117.47</v>
      </c>
      <c r="AD7" s="57">
        <v>119.03</v>
      </c>
      <c r="AE7" s="57">
        <v>0</v>
      </c>
      <c r="AF7" s="57">
        <v>0</v>
      </c>
      <c r="AG7" s="57">
        <v>0</v>
      </c>
      <c r="AH7" s="57">
        <v>0</v>
      </c>
      <c r="AI7" s="57">
        <v>0</v>
      </c>
      <c r="AJ7" s="57">
        <v>50.52</v>
      </c>
      <c r="AK7" s="57">
        <v>52.25</v>
      </c>
      <c r="AL7" s="57">
        <v>53.3</v>
      </c>
      <c r="AM7" s="57">
        <v>50.25</v>
      </c>
      <c r="AN7" s="57">
        <v>51.91</v>
      </c>
      <c r="AO7" s="57">
        <v>25.49</v>
      </c>
      <c r="AP7" s="57">
        <v>633.94000000000005</v>
      </c>
      <c r="AQ7" s="57">
        <v>623.97</v>
      </c>
      <c r="AR7" s="57">
        <v>824.86</v>
      </c>
      <c r="AS7" s="57">
        <v>554.76</v>
      </c>
      <c r="AT7" s="57">
        <v>579.99</v>
      </c>
      <c r="AU7" s="57">
        <v>605.5</v>
      </c>
      <c r="AV7" s="57">
        <v>551.42999999999995</v>
      </c>
      <c r="AW7" s="57">
        <v>687.99</v>
      </c>
      <c r="AX7" s="57">
        <v>655.75</v>
      </c>
      <c r="AY7" s="57">
        <v>578.19000000000005</v>
      </c>
      <c r="AZ7" s="57">
        <v>420.52</v>
      </c>
      <c r="BA7" s="57">
        <v>15.79</v>
      </c>
      <c r="BB7" s="57">
        <v>10.9</v>
      </c>
      <c r="BC7" s="57">
        <v>5.9</v>
      </c>
      <c r="BD7" s="57">
        <v>4.05</v>
      </c>
      <c r="BE7" s="57">
        <v>2.08</v>
      </c>
      <c r="BF7" s="57">
        <v>222.22</v>
      </c>
      <c r="BG7" s="57">
        <v>216.41</v>
      </c>
      <c r="BH7" s="57">
        <v>208.47</v>
      </c>
      <c r="BI7" s="57">
        <v>193.85</v>
      </c>
      <c r="BJ7" s="57">
        <v>204.31</v>
      </c>
      <c r="BK7" s="57">
        <v>238.81</v>
      </c>
      <c r="BL7" s="57">
        <v>126.27</v>
      </c>
      <c r="BM7" s="57">
        <v>124.96</v>
      </c>
      <c r="BN7" s="57">
        <v>127.69</v>
      </c>
      <c r="BO7" s="57">
        <v>109</v>
      </c>
      <c r="BP7" s="57">
        <v>116.63</v>
      </c>
      <c r="BQ7" s="57">
        <v>109.19</v>
      </c>
      <c r="BR7" s="57">
        <v>105.24</v>
      </c>
      <c r="BS7" s="57">
        <v>105.71</v>
      </c>
      <c r="BT7" s="57">
        <v>105.06</v>
      </c>
      <c r="BU7" s="57">
        <v>106.98</v>
      </c>
      <c r="BV7" s="57">
        <v>115</v>
      </c>
      <c r="BW7" s="57">
        <v>21.65</v>
      </c>
      <c r="BX7" s="57">
        <v>21.89</v>
      </c>
      <c r="BY7" s="57">
        <v>21.6</v>
      </c>
      <c r="BZ7" s="57">
        <v>25.76</v>
      </c>
      <c r="CA7" s="57">
        <v>24.02</v>
      </c>
      <c r="CB7" s="57">
        <v>25.13</v>
      </c>
      <c r="CC7" s="57">
        <v>26.03</v>
      </c>
      <c r="CD7" s="57">
        <v>25.98</v>
      </c>
      <c r="CE7" s="57">
        <v>26.84</v>
      </c>
      <c r="CF7" s="57">
        <v>26.08</v>
      </c>
      <c r="CG7" s="57">
        <v>18.600000000000001</v>
      </c>
      <c r="CH7" s="57">
        <v>63.93</v>
      </c>
      <c r="CI7" s="57">
        <v>65.61</v>
      </c>
      <c r="CJ7" s="57">
        <v>64.760000000000005</v>
      </c>
      <c r="CK7" s="57">
        <v>63.02</v>
      </c>
      <c r="CL7" s="57">
        <v>60.48</v>
      </c>
      <c r="CM7" s="57">
        <v>40.97</v>
      </c>
      <c r="CN7" s="57">
        <v>40.69</v>
      </c>
      <c r="CO7" s="57">
        <v>40.67</v>
      </c>
      <c r="CP7" s="57">
        <v>40.89</v>
      </c>
      <c r="CQ7" s="57">
        <v>41.59</v>
      </c>
      <c r="CR7" s="57">
        <v>55.21</v>
      </c>
      <c r="CS7" s="57">
        <v>78.77</v>
      </c>
      <c r="CT7" s="57">
        <v>79.27</v>
      </c>
      <c r="CU7" s="57">
        <v>75.95</v>
      </c>
      <c r="CV7" s="57">
        <v>76.83</v>
      </c>
      <c r="CW7" s="57">
        <v>76.37</v>
      </c>
      <c r="CX7" s="57">
        <v>63.26</v>
      </c>
      <c r="CY7" s="57">
        <v>62.7</v>
      </c>
      <c r="CZ7" s="57">
        <v>62.59</v>
      </c>
      <c r="DA7" s="57">
        <v>61.76</v>
      </c>
      <c r="DB7" s="57">
        <v>62.75</v>
      </c>
      <c r="DC7" s="57">
        <v>77.39</v>
      </c>
      <c r="DD7" s="57">
        <v>59.79</v>
      </c>
      <c r="DE7" s="57">
        <v>60.25</v>
      </c>
      <c r="DF7" s="57">
        <v>60.55</v>
      </c>
      <c r="DG7" s="57">
        <v>60.9</v>
      </c>
      <c r="DH7" s="57">
        <v>60.74</v>
      </c>
      <c r="DI7" s="57">
        <v>54.49</v>
      </c>
      <c r="DJ7" s="57">
        <v>55.39</v>
      </c>
      <c r="DK7" s="57">
        <v>55.25</v>
      </c>
      <c r="DL7" s="57">
        <v>57.11</v>
      </c>
      <c r="DM7" s="57">
        <v>57.57</v>
      </c>
      <c r="DN7" s="57">
        <v>59.23</v>
      </c>
      <c r="DO7" s="57">
        <v>24.63</v>
      </c>
      <c r="DP7" s="57">
        <v>24.63</v>
      </c>
      <c r="DQ7" s="57">
        <v>24.05</v>
      </c>
      <c r="DR7" s="57">
        <v>23.86</v>
      </c>
      <c r="DS7" s="57">
        <v>22.49</v>
      </c>
      <c r="DT7" s="57">
        <v>42</v>
      </c>
      <c r="DU7" s="57">
        <v>43.33</v>
      </c>
      <c r="DV7" s="57">
        <v>44.05</v>
      </c>
      <c r="DW7" s="57">
        <v>51.87</v>
      </c>
      <c r="DX7" s="57">
        <v>52.33</v>
      </c>
      <c r="DY7" s="57">
        <v>47.77</v>
      </c>
      <c r="DZ7" s="57">
        <v>3.53</v>
      </c>
      <c r="EA7" s="57">
        <v>0</v>
      </c>
      <c r="EB7" s="57">
        <v>2.36</v>
      </c>
      <c r="EC7" s="57">
        <v>0.78</v>
      </c>
      <c r="ED7" s="57">
        <v>5.76</v>
      </c>
      <c r="EE7" s="57">
        <v>0.48</v>
      </c>
      <c r="EF7" s="57">
        <v>0.52</v>
      </c>
      <c r="EG7" s="57">
        <v>1.3</v>
      </c>
      <c r="EH7" s="57">
        <v>0.28000000000000003</v>
      </c>
      <c r="EI7" s="57">
        <v>0.77</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130.72</v>
      </c>
      <c r="V11" s="65">
        <f>IF(U6="-",NA(),U6)</f>
        <v>126.47</v>
      </c>
      <c r="W11" s="65">
        <f>IF(V6="-",NA(),V6)</f>
        <v>132.41999999999999</v>
      </c>
      <c r="X11" s="65">
        <f>IF(W6="-",NA(),W6)</f>
        <v>115.85</v>
      </c>
      <c r="Y11" s="65">
        <f>IF(X6="-",NA(),X6)</f>
        <v>118.46</v>
      </c>
      <c r="AE11" s="64" t="s">
        <v>23</v>
      </c>
      <c r="AF11" s="65">
        <f>IF(AE6="-",NA(),AE6)</f>
        <v>0</v>
      </c>
      <c r="AG11" s="65">
        <f>IF(AF6="-",NA(),AF6)</f>
        <v>0</v>
      </c>
      <c r="AH11" s="65">
        <f>IF(AG6="-",NA(),AG6)</f>
        <v>0</v>
      </c>
      <c r="AI11" s="65">
        <f>IF(AH6="-",NA(),AH6)</f>
        <v>0</v>
      </c>
      <c r="AJ11" s="65">
        <f>IF(AI6="-",NA(),AI6)</f>
        <v>0</v>
      </c>
      <c r="AP11" s="64" t="s">
        <v>23</v>
      </c>
      <c r="AQ11" s="65">
        <f>IF(AP6="-",NA(),AP6)</f>
        <v>633.94000000000005</v>
      </c>
      <c r="AR11" s="65">
        <f>IF(AQ6="-",NA(),AQ6)</f>
        <v>623.97</v>
      </c>
      <c r="AS11" s="65">
        <f>IF(AR6="-",NA(),AR6)</f>
        <v>824.86</v>
      </c>
      <c r="AT11" s="65">
        <f>IF(AS6="-",NA(),AS6)</f>
        <v>554.76</v>
      </c>
      <c r="AU11" s="65">
        <f>IF(AT6="-",NA(),AT6)</f>
        <v>579.99</v>
      </c>
      <c r="BA11" s="64" t="s">
        <v>23</v>
      </c>
      <c r="BB11" s="65">
        <f>IF(BA6="-",NA(),BA6)</f>
        <v>15.79</v>
      </c>
      <c r="BC11" s="65">
        <f>IF(BB6="-",NA(),BB6)</f>
        <v>10.9</v>
      </c>
      <c r="BD11" s="65">
        <f>IF(BC6="-",NA(),BC6)</f>
        <v>5.9</v>
      </c>
      <c r="BE11" s="65">
        <f>IF(BD6="-",NA(),BD6)</f>
        <v>4.05</v>
      </c>
      <c r="BF11" s="65">
        <f>IF(BE6="-",NA(),BE6)</f>
        <v>2.08</v>
      </c>
      <c r="BL11" s="64" t="s">
        <v>23</v>
      </c>
      <c r="BM11" s="65">
        <f>IF(BL6="-",NA(),BL6)</f>
        <v>126.27</v>
      </c>
      <c r="BN11" s="65">
        <f>IF(BM6="-",NA(),BM6)</f>
        <v>124.96</v>
      </c>
      <c r="BO11" s="65">
        <f>IF(BN6="-",NA(),BN6)</f>
        <v>127.69</v>
      </c>
      <c r="BP11" s="65">
        <f>IF(BO6="-",NA(),BO6)</f>
        <v>109</v>
      </c>
      <c r="BQ11" s="65">
        <f>IF(BP6="-",NA(),BP6)</f>
        <v>116.63</v>
      </c>
      <c r="BW11" s="64" t="s">
        <v>23</v>
      </c>
      <c r="BX11" s="65">
        <f>IF(BW6="-",NA(),BW6)</f>
        <v>21.65</v>
      </c>
      <c r="BY11" s="65">
        <f>IF(BX6="-",NA(),BX6)</f>
        <v>21.89</v>
      </c>
      <c r="BZ11" s="65">
        <f>IF(BY6="-",NA(),BY6)</f>
        <v>21.6</v>
      </c>
      <c r="CA11" s="65">
        <f>IF(BZ6="-",NA(),BZ6)</f>
        <v>25.76</v>
      </c>
      <c r="CB11" s="65">
        <f>IF(CA6="-",NA(),CA6)</f>
        <v>24.02</v>
      </c>
      <c r="CH11" s="64" t="s">
        <v>23</v>
      </c>
      <c r="CI11" s="65">
        <f>IF(CH6="-",NA(),CH6)</f>
        <v>63.93</v>
      </c>
      <c r="CJ11" s="65">
        <f>IF(CI6="-",NA(),CI6)</f>
        <v>65.61</v>
      </c>
      <c r="CK11" s="65">
        <f>IF(CJ6="-",NA(),CJ6)</f>
        <v>64.760000000000005</v>
      </c>
      <c r="CL11" s="65">
        <f>IF(CK6="-",NA(),CK6)</f>
        <v>63.02</v>
      </c>
      <c r="CM11" s="65">
        <f>IF(CL6="-",NA(),CL6)</f>
        <v>60.48</v>
      </c>
      <c r="CS11" s="64" t="s">
        <v>23</v>
      </c>
      <c r="CT11" s="65">
        <f>IF(CS6="-",NA(),CS6)</f>
        <v>78.77</v>
      </c>
      <c r="CU11" s="65">
        <f>IF(CT6="-",NA(),CT6)</f>
        <v>79.27</v>
      </c>
      <c r="CV11" s="65">
        <f>IF(CU6="-",NA(),CU6)</f>
        <v>75.95</v>
      </c>
      <c r="CW11" s="65">
        <f>IF(CV6="-",NA(),CV6)</f>
        <v>76.83</v>
      </c>
      <c r="CX11" s="65">
        <f>IF(CW6="-",NA(),CW6)</f>
        <v>76.37</v>
      </c>
      <c r="DD11" s="64" t="s">
        <v>23</v>
      </c>
      <c r="DE11" s="65">
        <f>IF(DD6="-",NA(),DD6)</f>
        <v>59.79</v>
      </c>
      <c r="DF11" s="65">
        <f>IF(DE6="-",NA(),DE6)</f>
        <v>60.25</v>
      </c>
      <c r="DG11" s="65">
        <f>IF(DF6="-",NA(),DF6)</f>
        <v>60.55</v>
      </c>
      <c r="DH11" s="65">
        <f>IF(DG6="-",NA(),DG6)</f>
        <v>60.9</v>
      </c>
      <c r="DI11" s="65">
        <f>IF(DH6="-",NA(),DH6)</f>
        <v>60.74</v>
      </c>
      <c r="DO11" s="64" t="s">
        <v>23</v>
      </c>
      <c r="DP11" s="65">
        <f>IF(DO6="-",NA(),DO6)</f>
        <v>24.63</v>
      </c>
      <c r="DQ11" s="65">
        <f>IF(DP6="-",NA(),DP6)</f>
        <v>24.63</v>
      </c>
      <c r="DR11" s="65">
        <f>IF(DQ6="-",NA(),DQ6)</f>
        <v>24.05</v>
      </c>
      <c r="DS11" s="65">
        <f>IF(DR6="-",NA(),DR6)</f>
        <v>23.86</v>
      </c>
      <c r="DT11" s="65">
        <f>IF(DS6="-",NA(),DS6)</f>
        <v>22.49</v>
      </c>
      <c r="DZ11" s="64" t="s">
        <v>23</v>
      </c>
      <c r="EA11" s="65">
        <f>IF(DZ6="-",NA(),DZ6)</f>
        <v>3.53</v>
      </c>
      <c r="EB11" s="65">
        <f>IF(EA6="-",NA(),EA6)</f>
        <v>0</v>
      </c>
      <c r="EC11" s="65">
        <f>IF(EB6="-",NA(),EB6)</f>
        <v>2.36</v>
      </c>
      <c r="ED11" s="65">
        <f>IF(EC6="-",NA(),EC6)</f>
        <v>0.78</v>
      </c>
      <c r="EE11" s="65">
        <f>IF(ED6="-",NA(),ED6)</f>
        <v>5.76</v>
      </c>
    </row>
    <row r="12" spans="1:140" x14ac:dyDescent="0.15">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西端 成海</cp:lastModifiedBy>
  <cp:lastPrinted>2021-01-19T07:58:40Z</cp:lastPrinted>
  <dcterms:created xsi:type="dcterms:W3CDTF">2020-12-04T03:42:18Z</dcterms:created>
  <dcterms:modified xsi:type="dcterms:W3CDTF">2021-01-22T06:23:27Z</dcterms:modified>
  <cp:category/>
</cp:coreProperties>
</file>