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個人フォルダ\小泉\13調査回答\R2調査回答\●210112公営企業に係る経営比較分析表（R元年度決算）の分析等について\提出\"/>
    </mc:Choice>
  </mc:AlternateContent>
  <workbookProtection workbookAlgorithmName="SHA-512" workbookHashValue="ksuZ7DwfKwjKG4ycF/euC6tsu/TXKwBdhZzsjbKqiFyerDN8f3Hsngp0nZAtfIFAWh2EXmqrdtTbksVC7qUA4g==" workbookSaltValue="nP+VVP+ylsla1yAzzFyXR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<sst xmlns="http://schemas.openxmlformats.org/spreadsheetml/2006/main" count="236" uniqueCount="118">
  <si>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</si>
  <si>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</si>
  <si>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</si>
  <si>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</si>
  <si>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</si>
  <si>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</si>
  <si>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</si>
  <si>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</si>
  <si>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</si>
  <si>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</si>
  <si>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</si>
  <si>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</si>
  <si>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</si>
  <si>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</si>
  <si>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</si>
  <si>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</si>
  <si>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</si>
  <si>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</si>
  <si>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</si>
  <si>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</si>
  <si>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</si>
  <si>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</si>
  <si>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</si>
  <si>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</si>
  <si>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</si>
  <si>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</si>
  <si>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</si>
  <si>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</si>
  <si>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</si>
  <si>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</si>
  <si>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</si>
  <si>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</si>
  <si>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</si>
  <si>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</si>
  <si>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</si>
  <si>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</si>
  <si>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</si>
  <si>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</si>
  <si>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</si>
  <si>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</si>
  <si>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</si>
  <si>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</si>
  <si>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</si>
  <si>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</si>
  <si>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</si>
  <si>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</si>
  <si>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</si>
  <si>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</si>
  <si>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</si>
  <si>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</si>
  <si>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</si>
  <si>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</si>
  <si>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</si>
  <si>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</si>
  <si>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</si>
  <si>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</si>
  <si>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</si>
  <si>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</si>
  <si>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</si>
  <si>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</si>
  <si>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</si>
  <si>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</si>
  <si>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</si>
  <si>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</si>
  <si>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</si>
  <si>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</si>
  <si>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</si>
  <si>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</si>
  <si>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</si>
  <si>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</si>
  <si>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</si>
  <si>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</si>
  <si>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</si>
  <si>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</si>
  <si>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</si>
  <si>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</si>
  <si>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</si>
  <si>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</si>
  <si>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</si>
  <si>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</si>
  <si>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</si>
  <si>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</si>
  <si>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</si>
  <si>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</si>
  <si>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</si>
  <si>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</si>
  <si>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</si>
  <si>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</si>
  <si>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</si>
  <si>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</si>
  <si>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</si>
  <si>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</si>
  <si>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</si>
  <si>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</si>
  <si>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</si>
  <si>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</si>
  <si>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</si>
  <si>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</si>
  <si>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</si>
  <si>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</si>
  <si>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</si>
  <si>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</si>
  <si>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</si>
  <si>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</si>
  <si>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</si>
  <si>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</si>
  <si>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</si>
  <si>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</si>
  <si>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</si>
  <si>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</si>
  <si>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</si>
  <si>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</si>
  <si>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</si>
  <si>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</si>
  <si>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</si>
  <si>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●収益的収支比率・企業債残高対事業規模比率
平成28年度より地方債の償還元金（資本費）のうち「分流式下水道等に要する経費」について全額県が負担するものとして繰入金へ計上したため、収益的収支は平成28年度に大幅に改善した。
流域下水道事業における「分流式下水道等に要する経費」については、県と市町村の間で適切な負担区分を決めるべきであるが、令和2年度からの法適化により経営状況がより明確になることからも、関係市町村の間で負担区分を決めることが課題である。
●汚水処理原価
本県流域下水道は、地理的に急峻な地形に整備され、幹線管きょの延長も比較的長い一方で有収水量は大都市圏と比べ多くないことから、汚水処理原価は高くなる傾向にある。なお、平成28年度より汚水資本費の計上を「分流式下水道等に要する経費」に改めたため、汚水処理原価が大幅に減額となった。
●施設利用率
類似団体の平均値を下回っているが、近年は接続率の上昇等に伴い利用率は高まっている。また、平成23年の晴天時一日最大処理量による利用率は70％であり、処理水量の急激な増加にも対応した施設規模である。
●水洗化率
H27～R1までの現在処理区域内人口の上昇率は0.8ポイントに対し、水洗化率は4.3ポイントである。幹線管渠の整備はほぼ完了していることから、引き続き関係市町村と連携し更なる向上に取り組むことが必要である。</t>
    <rPh sb="184" eb="186">
      <t>ケイエイ</t>
    </rPh>
    <rPh sb="186" eb="188">
      <t>ジョウキョウ</t>
    </rPh>
    <rPh sb="191" eb="193">
      <t>メイカク</t>
    </rPh>
    <phoneticPr fontId="4"/>
  </si>
  <si>
    <t>本県の流域下水道は古いもので昭和61年に供用開始しており、令和2年3月で34年が経過するが、管渠の耐用年数は50年であることから、現時点では修繕箇所は少なく健全な状態と考える。ただし、定期点検の中で整備地域の地理的状況等から経過年数に関わらず劣化が進んだ箇所も散見されるため、その都度修繕等を実施しており、腐食対策工事等を行い長寿命化を図っているところである。今後も引き続き定期点検を着実に行い老朽化の状況を把握するとともに必要な修繕や更新を行っていく。</t>
    <rPh sb="29" eb="31">
      <t>レイワ</t>
    </rPh>
    <phoneticPr fontId="4"/>
  </si>
  <si>
    <t>今後到来する施設・設備の大量更新期に適切に対応しつつ経営の健全化を一層図り、将来にわたり下水道サービスを持続的かつ安定的に提供していくため、収支の改善と施設の有効活用の観点から次の点に重点的に取り組んでいく。
・関係市町村と連携し下水道加入率の向上に一層努め、有収水量を確保していく。
・下水道の維持管理に関して、下水道公社が行う包括的民間委託契約を推進し経費の節減を図っていく。
・一般会計繰出基準に定められた経費のうち「分流式下水道等に要する経費」については「その経営に伴う収入をもって充てることができないと認められるもの」について繰出が認められる主旨からして、県と関係市町村の間で適切な負担割合を決定することが必要である。
・令和2年4月から地方公営企業法が適用（財務規定等）され、経営状況がより明確になることから、適切な料金（負担金）水準についても、関係市町村と協議しながら検討することも必要である。</t>
    <rPh sb="338" eb="340">
      <t>キテイ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</si>
</sst>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0.14000000000000001</c:v>
                </c:pt>
                <c:pt idx="1">
                  <c:v>0.32</c:v>
                </c:pt>
                <c:pt idx="2">
                  <c:v>0.43</c:v>
                </c:pt>
                <c:pt idx="3">
                  <c:v>0.04</c:v>
                </c:pt>
                <c:pt idx="4" formatCode="#,##0.00;&quot;△&quot;#,##0.00">
                  <c:v>0</c:v>
                </c:pt>
              </c:numCache>
            </c:numRef>
          </c:val>
          <c:extLst>
            <c:ext xmlns:c16="http://schemas.microsoft.com/office/drawing/2014/chart" uri="{C3380CC4-5D6E-409C-BE32-E72D297353CC}">
              <c16:uniqueId val="{00000000-4EFF-4775-AD28-5B3B258AF38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4EFF-4775-AD28-5B3B258AF38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57.97</c:v>
                </c:pt>
                <c:pt idx="1">
                  <c:v>57.97</c:v>
                </c:pt>
                <c:pt idx="2">
                  <c:v>59.18</c:v>
                </c:pt>
                <c:pt idx="3">
                  <c:v>59.43</c:v>
                </c:pt>
                <c:pt idx="4">
                  <c:v>59.46</c:v>
                </c:pt>
              </c:numCache>
            </c:numRef>
          </c:val>
          <c:extLst>
            <c:ext xmlns:c16="http://schemas.microsoft.com/office/drawing/2014/chart" uri="{C3380CC4-5D6E-409C-BE32-E72D297353CC}">
              <c16:uniqueId val="{00000000-D64A-4C5E-BACC-B2CC613839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D64A-4C5E-BACC-B2CC613839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83.98</c:v>
                </c:pt>
                <c:pt idx="1">
                  <c:v>84.34</c:v>
                </c:pt>
                <c:pt idx="2">
                  <c:v>84.33</c:v>
                </c:pt>
                <c:pt idx="3">
                  <c:v>84.64</c:v>
                </c:pt>
                <c:pt idx="4">
                  <c:v>86.86</c:v>
                </c:pt>
              </c:numCache>
            </c:numRef>
          </c:val>
          <c:extLst>
            <c:ext xmlns:c16="http://schemas.microsoft.com/office/drawing/2014/chart" uri="{C3380CC4-5D6E-409C-BE32-E72D297353CC}">
              <c16:uniqueId val="{00000000-F71A-4D1F-8DD4-939677F467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92.8</c:v>
                </c:pt>
                <c:pt idx="2">
                  <c:v>92.64</c:v>
                </c:pt>
                <c:pt idx="3">
                  <c:v>92.98</c:v>
                </c:pt>
                <c:pt idx="4">
                  <c:v>93.21</c:v>
                </c:pt>
              </c:numCache>
            </c:numRef>
          </c:val>
          <c:smooth val="0"/>
          <c:extLst>
            <c:ext xmlns:c16="http://schemas.microsoft.com/office/drawing/2014/chart" uri="{C3380CC4-5D6E-409C-BE32-E72D297353CC}">
              <c16:uniqueId val="{00000001-F71A-4D1F-8DD4-939677F467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81.790000000000006</c:v>
                </c:pt>
                <c:pt idx="1">
                  <c:v>107.22</c:v>
                </c:pt>
                <c:pt idx="2">
                  <c:v>106.18</c:v>
                </c:pt>
                <c:pt idx="3">
                  <c:v>108.28</c:v>
                </c:pt>
                <c:pt idx="4">
                  <c:v>98.93</c:v>
                </c:pt>
              </c:numCache>
            </c:numRef>
          </c:val>
          <c:extLst>
            <c:ext xmlns:c16="http://schemas.microsoft.com/office/drawing/2014/chart" uri="{C3380CC4-5D6E-409C-BE32-E72D297353CC}">
              <c16:uniqueId val="{00000000-6CE8-4022-8FFE-6B154EAECD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E8-4022-8FFE-6B154EAECD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3-4677-87EA-FA6694BFEDE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3-4677-87EA-FA6694BFEDE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C1-41CB-9087-36E93BBD886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C1-41CB-9087-36E93BBD886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A-40A6-8767-6C86D508C89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A-40A6-8767-6C86D508C89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90-43E0-9D6B-44BD536482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90-43E0-9D6B-44BD536482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503.39</c:v>
                </c:pt>
                <c:pt idx="1">
                  <c:v>0</c:v>
                </c:pt>
                <c:pt idx="2">
                  <c:v>0</c:v>
                </c:pt>
                <c:pt idx="3">
                  <c:v>0</c:v>
                </c:pt>
                <c:pt idx="4">
                  <c:v>0</c:v>
                </c:pt>
              </c:numCache>
            </c:numRef>
          </c:val>
          <c:extLst>
            <c:ext xmlns:c16="http://schemas.microsoft.com/office/drawing/2014/chart" uri="{C3380CC4-5D6E-409C-BE32-E72D297353CC}">
              <c16:uniqueId val="{00000000-4994-422F-92E0-3148674984E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306.97000000000003</c:v>
                </c:pt>
                <c:pt idx="2">
                  <c:v>337.85</c:v>
                </c:pt>
                <c:pt idx="3">
                  <c:v>290.94</c:v>
                </c:pt>
                <c:pt idx="4">
                  <c:v>287.39</c:v>
                </c:pt>
              </c:numCache>
            </c:numRef>
          </c:val>
          <c:smooth val="0"/>
          <c:extLst>
            <c:ext xmlns:c16="http://schemas.microsoft.com/office/drawing/2014/chart" uri="{C3380CC4-5D6E-409C-BE32-E72D297353CC}">
              <c16:uniqueId val="{00000001-4994-422F-92E0-3148674984E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E0-4FD4-88A0-274F0CCDA4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E0-4FD4-88A0-274F0CCDA4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116.74</c:v>
                </c:pt>
                <c:pt idx="1">
                  <c:v>77.849999999999994</c:v>
                </c:pt>
                <c:pt idx="2">
                  <c:v>78.260000000000005</c:v>
                </c:pt>
                <c:pt idx="3">
                  <c:v>77.11</c:v>
                </c:pt>
                <c:pt idx="4">
                  <c:v>85.44</c:v>
                </c:pt>
              </c:numCache>
            </c:numRef>
          </c:val>
          <c:extLst>
            <c:ext xmlns:c16="http://schemas.microsoft.com/office/drawing/2014/chart" uri="{C3380CC4-5D6E-409C-BE32-E72D297353CC}">
              <c16:uniqueId val="{00000000-D45D-439F-B32F-F35E9302E6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58.19</c:v>
                </c:pt>
                <c:pt idx="2">
                  <c:v>56.65</c:v>
                </c:pt>
                <c:pt idx="3">
                  <c:v>55.61</c:v>
                </c:pt>
                <c:pt idx="4">
                  <c:v>50.64</c:v>
                </c:pt>
              </c:numCache>
            </c:numRef>
          </c:val>
          <c:smooth val="0"/>
          <c:extLst>
            <c:ext xmlns:c16="http://schemas.microsoft.com/office/drawing/2014/chart" uri="{C3380CC4-5D6E-409C-BE32-E72D297353CC}">
              <c16:uniqueId val="{00000001-D45D-439F-B32F-F35E9302E6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K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山梨県</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63">
        <f>データ!S6</f>
        <v>826579</v>
      </c>
      <c r="AM8" s="63"/>
      <c r="AN8" s="63"/>
      <c r="AO8" s="63"/>
      <c r="AP8" s="63"/>
      <c r="AQ8" s="63"/>
      <c r="AR8" s="63"/>
      <c r="AS8" s="63"/>
      <c r="AT8" s="62">
        <f>データ!T6</f>
        <v>4465.2700000000004</v>
      </c>
      <c r="AU8" s="62"/>
      <c r="AV8" s="62"/>
      <c r="AW8" s="62"/>
      <c r="AX8" s="62"/>
      <c r="AY8" s="62"/>
      <c r="AZ8" s="62"/>
      <c r="BA8" s="62"/>
      <c r="BB8" s="62">
        <f>データ!U6</f>
        <v>185.11</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t="str">
        <f>データ!O6</f>
        <v>該当数値なし</v>
      </c>
      <c r="J10" s="62"/>
      <c r="K10" s="62"/>
      <c r="L10" s="62"/>
      <c r="M10" s="62"/>
      <c r="N10" s="62"/>
      <c r="O10" s="62"/>
      <c r="P10" s="62">
        <f>データ!P6</f>
        <v>58.55</v>
      </c>
      <c r="Q10" s="62"/>
      <c r="R10" s="62"/>
      <c r="S10" s="62"/>
      <c r="T10" s="62"/>
      <c r="U10" s="62"/>
      <c r="V10" s="62"/>
      <c r="W10" s="62">
        <f>データ!Q6</f>
        <v>92.54</v>
      </c>
      <c r="X10" s="62"/>
      <c r="Y10" s="62"/>
      <c r="Z10" s="62"/>
      <c r="AA10" s="62"/>
      <c r="AB10" s="62"/>
      <c r="AC10" s="62"/>
      <c r="AD10" s="63">
        <f>データ!R6</f>
        <v>0</v>
      </c>
      <c r="AE10" s="63"/>
      <c r="AF10" s="63"/>
      <c r="AG10" s="63"/>
      <c r="AH10" s="63"/>
      <c r="AI10" s="63"/>
      <c r="AJ10" s="63"/>
      <c r="AK10" s="2"/>
      <c r="AL10" s="63">
        <f>データ!V6</f>
        <v>328733</v>
      </c>
      <c r="AM10" s="63"/>
      <c r="AN10" s="63"/>
      <c r="AO10" s="63"/>
      <c r="AP10" s="63"/>
      <c r="AQ10" s="63"/>
      <c r="AR10" s="63"/>
      <c r="AS10" s="63"/>
      <c r="AT10" s="62">
        <f>データ!W6</f>
        <v>122.68</v>
      </c>
      <c r="AU10" s="62"/>
      <c r="AV10" s="62"/>
      <c r="AW10" s="62"/>
      <c r="AX10" s="62"/>
      <c r="AY10" s="62"/>
      <c r="AZ10" s="62"/>
      <c r="BA10" s="62"/>
      <c r="BB10" s="62">
        <f>データ!X6</f>
        <v>2679.6</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du7/lpBSyPTSaM4LT6cE2CUaKbaSpngOjZ4RAc2vK08pkSky6EPPCAJteaQH2pIPAC8RSt9ff4MroyTGmUMlDQ==" saltValue="qHUOOl6VND4LIVEoKczw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1" t="s">
        <v>53</v>
      </c>
      <c r="I3" s="72"/>
      <c r="J3" s="72"/>
      <c r="K3" s="72"/>
      <c r="L3" s="72"/>
      <c r="M3" s="72"/>
      <c r="N3" s="72"/>
      <c r="O3" s="72"/>
      <c r="P3" s="72"/>
      <c r="Q3" s="72"/>
      <c r="R3" s="72"/>
      <c r="S3" s="72"/>
      <c r="T3" s="72"/>
      <c r="U3" s="72"/>
      <c r="V3" s="72"/>
      <c r="W3" s="72"/>
      <c r="X3" s="73"/>
      <c r="Y3" s="77" t="s">
        <v>54</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55</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28" t="s">
        <v>56</v>
      </c>
      <c r="B4" s="30"/>
      <c r="C4" s="30"/>
      <c r="D4" s="30"/>
      <c r="E4" s="30"/>
      <c r="F4" s="30"/>
      <c r="G4" s="30"/>
      <c r="H4" s="74"/>
      <c r="I4" s="75"/>
      <c r="J4" s="75"/>
      <c r="K4" s="75"/>
      <c r="L4" s="75"/>
      <c r="M4" s="75"/>
      <c r="N4" s="75"/>
      <c r="O4" s="75"/>
      <c r="P4" s="75"/>
      <c r="Q4" s="75"/>
      <c r="R4" s="75"/>
      <c r="S4" s="75"/>
      <c r="T4" s="75"/>
      <c r="U4" s="75"/>
      <c r="V4" s="75"/>
      <c r="W4" s="75"/>
      <c r="X4" s="76"/>
      <c r="Y4" s="70" t="s">
        <v>57</v>
      </c>
      <c r="Z4" s="70"/>
      <c r="AA4" s="70"/>
      <c r="AB4" s="70"/>
      <c r="AC4" s="70"/>
      <c r="AD4" s="70"/>
      <c r="AE4" s="70"/>
      <c r="AF4" s="70"/>
      <c r="AG4" s="70"/>
      <c r="AH4" s="70"/>
      <c r="AI4" s="70"/>
      <c r="AJ4" s="70" t="s">
        <v>58</v>
      </c>
      <c r="AK4" s="70"/>
      <c r="AL4" s="70"/>
      <c r="AM4" s="70"/>
      <c r="AN4" s="70"/>
      <c r="AO4" s="70"/>
      <c r="AP4" s="70"/>
      <c r="AQ4" s="70"/>
      <c r="AR4" s="70"/>
      <c r="AS4" s="70"/>
      <c r="AT4" s="70"/>
      <c r="AU4" s="70" t="s">
        <v>59</v>
      </c>
      <c r="AV4" s="70"/>
      <c r="AW4" s="70"/>
      <c r="AX4" s="70"/>
      <c r="AY4" s="70"/>
      <c r="AZ4" s="70"/>
      <c r="BA4" s="70"/>
      <c r="BB4" s="70"/>
      <c r="BC4" s="70"/>
      <c r="BD4" s="70"/>
      <c r="BE4" s="70"/>
      <c r="BF4" s="70" t="s">
        <v>60</v>
      </c>
      <c r="BG4" s="70"/>
      <c r="BH4" s="70"/>
      <c r="BI4" s="70"/>
      <c r="BJ4" s="70"/>
      <c r="BK4" s="70"/>
      <c r="BL4" s="70"/>
      <c r="BM4" s="70"/>
      <c r="BN4" s="70"/>
      <c r="BO4" s="70"/>
      <c r="BP4" s="70"/>
      <c r="BQ4" s="70" t="s">
        <v>61</v>
      </c>
      <c r="BR4" s="70"/>
      <c r="BS4" s="70"/>
      <c r="BT4" s="70"/>
      <c r="BU4" s="70"/>
      <c r="BV4" s="70"/>
      <c r="BW4" s="70"/>
      <c r="BX4" s="70"/>
      <c r="BY4" s="70"/>
      <c r="BZ4" s="70"/>
      <c r="CA4" s="70"/>
      <c r="CB4" s="70" t="s">
        <v>62</v>
      </c>
      <c r="CC4" s="70"/>
      <c r="CD4" s="70"/>
      <c r="CE4" s="70"/>
      <c r="CF4" s="70"/>
      <c r="CG4" s="70"/>
      <c r="CH4" s="70"/>
      <c r="CI4" s="70"/>
      <c r="CJ4" s="70"/>
      <c r="CK4" s="70"/>
      <c r="CL4" s="70"/>
      <c r="CM4" s="70" t="s">
        <v>63</v>
      </c>
      <c r="CN4" s="70"/>
      <c r="CO4" s="70"/>
      <c r="CP4" s="70"/>
      <c r="CQ4" s="70"/>
      <c r="CR4" s="70"/>
      <c r="CS4" s="70"/>
      <c r="CT4" s="70"/>
      <c r="CU4" s="70"/>
      <c r="CV4" s="70"/>
      <c r="CW4" s="70"/>
      <c r="CX4" s="70" t="s">
        <v>64</v>
      </c>
      <c r="CY4" s="70"/>
      <c r="CZ4" s="70"/>
      <c r="DA4" s="70"/>
      <c r="DB4" s="70"/>
      <c r="DC4" s="70"/>
      <c r="DD4" s="70"/>
      <c r="DE4" s="70"/>
      <c r="DF4" s="70"/>
      <c r="DG4" s="70"/>
      <c r="DH4" s="70"/>
      <c r="DI4" s="70" t="s">
        <v>65</v>
      </c>
      <c r="DJ4" s="70"/>
      <c r="DK4" s="70"/>
      <c r="DL4" s="70"/>
      <c r="DM4" s="70"/>
      <c r="DN4" s="70"/>
      <c r="DO4" s="70"/>
      <c r="DP4" s="70"/>
      <c r="DQ4" s="70"/>
      <c r="DR4" s="70"/>
      <c r="DS4" s="70"/>
      <c r="DT4" s="70" t="s">
        <v>66</v>
      </c>
      <c r="DU4" s="70"/>
      <c r="DV4" s="70"/>
      <c r="DW4" s="70"/>
      <c r="DX4" s="70"/>
      <c r="DY4" s="70"/>
      <c r="DZ4" s="70"/>
      <c r="EA4" s="70"/>
      <c r="EB4" s="70"/>
      <c r="EC4" s="70"/>
      <c r="ED4" s="70"/>
      <c r="EE4" s="70" t="s">
        <v>67</v>
      </c>
      <c r="EF4" s="70"/>
      <c r="EG4" s="70"/>
      <c r="EH4" s="70"/>
      <c r="EI4" s="70"/>
      <c r="EJ4" s="70"/>
      <c r="EK4" s="70"/>
      <c r="EL4" s="70"/>
      <c r="EM4" s="70"/>
      <c r="EN4" s="70"/>
      <c r="EO4" s="70"/>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190004</v>
      </c>
      <c r="D6" s="33">
        <f t="shared" si="3"/>
        <v>47</v>
      </c>
      <c r="E6" s="33">
        <f t="shared" si="3"/>
        <v>17</v>
      </c>
      <c r="F6" s="33">
        <f t="shared" si="3"/>
        <v>3</v>
      </c>
      <c r="G6" s="33">
        <f t="shared" si="3"/>
        <v>0</v>
      </c>
      <c r="H6" s="33" t="str">
        <f t="shared" si="3"/>
        <v>山梨県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58.55</v>
      </c>
      <c r="Q6" s="34">
        <f t="shared" si="3"/>
        <v>92.54</v>
      </c>
      <c r="R6" s="34">
        <f t="shared" si="3"/>
        <v>0</v>
      </c>
      <c r="S6" s="34">
        <f t="shared" si="3"/>
        <v>826579</v>
      </c>
      <c r="T6" s="34">
        <f t="shared" si="3"/>
        <v>4465.2700000000004</v>
      </c>
      <c r="U6" s="34">
        <f t="shared" si="3"/>
        <v>185.11</v>
      </c>
      <c r="V6" s="34">
        <f t="shared" si="3"/>
        <v>328733</v>
      </c>
      <c r="W6" s="34">
        <f t="shared" si="3"/>
        <v>122.68</v>
      </c>
      <c r="X6" s="34">
        <f t="shared" si="3"/>
        <v>2679.6</v>
      </c>
      <c r="Y6" s="35">
        <f>IF(Y7="",NA(),Y7)</f>
        <v>81.790000000000006</v>
      </c>
      <c r="Z6" s="35">
        <f t="shared" ref="Z6:AH6" si="4">IF(Z7="",NA(),Z7)</f>
        <v>107.22</v>
      </c>
      <c r="AA6" s="35">
        <f t="shared" si="4"/>
        <v>106.18</v>
      </c>
      <c r="AB6" s="35">
        <f t="shared" si="4"/>
        <v>108.28</v>
      </c>
      <c r="AC6" s="35">
        <f t="shared" si="4"/>
        <v>98.93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503.39</v>
      </c>
      <c r="BG6" s="34">
        <f t="shared" ref="BG6:BO6" si="7">IF(BG7="",NA(),BG7)</f>
        <v>0</v>
      </c>
      <c r="BH6" s="34">
        <f t="shared" si="7"/>
        <v>0</v>
      </c>
      <c r="BI6" s="34">
        <f t="shared" si="7"/>
        <v>0</v>
      </c>
      <c r="BJ6" s="34">
        <f t="shared" si="7"/>
        <v>0</v>
      </c>
      <c r="BK6" s="35">
        <f t="shared" si="7"/>
        <v>336.16</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116.74</v>
      </c>
      <c r="CC6" s="35">
        <f t="shared" ref="CC6:CK6" si="9">IF(CC7="",NA(),CC7)</f>
        <v>77.849999999999994</v>
      </c>
      <c r="CD6" s="35">
        <f t="shared" si="9"/>
        <v>78.260000000000005</v>
      </c>
      <c r="CE6" s="35">
        <f t="shared" si="9"/>
        <v>77.11</v>
      </c>
      <c r="CF6" s="35">
        <f t="shared" si="9"/>
        <v>85.44</v>
      </c>
      <c r="CG6" s="35">
        <f t="shared" si="9"/>
        <v>86.54</v>
      </c>
      <c r="CH6" s="35">
        <f t="shared" si="9"/>
        <v>58.19</v>
      </c>
      <c r="CI6" s="35">
        <f t="shared" si="9"/>
        <v>56.65</v>
      </c>
      <c r="CJ6" s="35">
        <f t="shared" si="9"/>
        <v>55.61</v>
      </c>
      <c r="CK6" s="35">
        <f t="shared" si="9"/>
        <v>50.64</v>
      </c>
      <c r="CL6" s="34" t="str">
        <f>IF(CL7="","",IF(CL7="-","【-】","【"&amp;SUBSTITUTE(TEXT(CL7,"#,##0.00"),"-","△")&amp;"】"))</f>
        <v>【51.39】</v>
      </c>
      <c r="CM6" s="35">
        <f>IF(CM7="",NA(),CM7)</f>
        <v>57.97</v>
      </c>
      <c r="CN6" s="35">
        <f t="shared" ref="CN6:CV6" si="10">IF(CN7="",NA(),CN7)</f>
        <v>57.97</v>
      </c>
      <c r="CO6" s="35">
        <f t="shared" si="10"/>
        <v>59.18</v>
      </c>
      <c r="CP6" s="35">
        <f t="shared" si="10"/>
        <v>59.43</v>
      </c>
      <c r="CQ6" s="35">
        <f t="shared" si="10"/>
        <v>59.46</v>
      </c>
      <c r="CR6" s="35">
        <f t="shared" si="10"/>
        <v>64.09</v>
      </c>
      <c r="CS6" s="35">
        <f t="shared" si="10"/>
        <v>65.900000000000006</v>
      </c>
      <c r="CT6" s="35">
        <f t="shared" si="10"/>
        <v>65.33</v>
      </c>
      <c r="CU6" s="35">
        <f t="shared" si="10"/>
        <v>66.11</v>
      </c>
      <c r="CV6" s="35">
        <f t="shared" si="10"/>
        <v>67.209999999999994</v>
      </c>
      <c r="CW6" s="34" t="str">
        <f>IF(CW7="","",IF(CW7="-","【-】","【"&amp;SUBSTITUTE(TEXT(CW7,"#,##0.00"),"-","△")&amp;"】"))</f>
        <v>【66.94】</v>
      </c>
      <c r="CX6" s="35">
        <f>IF(CX7="",NA(),CX7)</f>
        <v>83.98</v>
      </c>
      <c r="CY6" s="35">
        <f t="shared" ref="CY6:DG6" si="11">IF(CY7="",NA(),CY7)</f>
        <v>84.34</v>
      </c>
      <c r="CZ6" s="35">
        <f t="shared" si="11"/>
        <v>84.33</v>
      </c>
      <c r="DA6" s="35">
        <f t="shared" si="11"/>
        <v>84.64</v>
      </c>
      <c r="DB6" s="35">
        <f t="shared" si="11"/>
        <v>86.86</v>
      </c>
      <c r="DC6" s="35">
        <f t="shared" si="11"/>
        <v>88.15</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0.14000000000000001</v>
      </c>
      <c r="EF6" s="35">
        <f t="shared" ref="EF6:EN6" si="14">IF(EF7="",NA(),EF7)</f>
        <v>0.32</v>
      </c>
      <c r="EG6" s="35">
        <f t="shared" si="14"/>
        <v>0.43</v>
      </c>
      <c r="EH6" s="35">
        <f t="shared" si="14"/>
        <v>0.04</v>
      </c>
      <c r="EI6" s="34">
        <f t="shared" si="14"/>
        <v>0</v>
      </c>
      <c r="EJ6" s="35">
        <f t="shared" si="14"/>
        <v>0.06</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190004</v>
      </c>
      <c r="D7" s="37">
        <v>47</v>
      </c>
      <c r="E7" s="37">
        <v>17</v>
      </c>
      <c r="F7" s="37">
        <v>3</v>
      </c>
      <c r="G7" s="37">
        <v>0</v>
      </c>
      <c r="H7" s="37" t="s">
        <v>97</v>
      </c>
      <c r="I7" s="37" t="s">
        <v>98</v>
      </c>
      <c r="J7" s="37" t="s">
        <v>99</v>
      </c>
      <c r="K7" s="37" t="s">
        <v>100</v>
      </c>
      <c r="L7" s="37" t="s">
        <v>101</v>
      </c>
      <c r="M7" s="37" t="s">
        <v>102</v>
      </c>
      <c r="N7" s="38" t="s">
        <v>103</v>
      </c>
      <c r="O7" s="38" t="s">
        <v>104</v>
      </c>
      <c r="P7" s="38">
        <v>58.55</v>
      </c>
      <c r="Q7" s="38">
        <v>92.54</v>
      </c>
      <c r="R7" s="38">
        <v>0</v>
      </c>
      <c r="S7" s="38">
        <v>826579</v>
      </c>
      <c r="T7" s="38">
        <v>4465.2700000000004</v>
      </c>
      <c r="U7" s="38">
        <v>185.11</v>
      </c>
      <c r="V7" s="38">
        <v>328733</v>
      </c>
      <c r="W7" s="38">
        <v>122.68</v>
      </c>
      <c r="X7" s="38">
        <v>2679.6</v>
      </c>
      <c r="Y7" s="38">
        <v>81.790000000000006</v>
      </c>
      <c r="Z7" s="38">
        <v>107.22</v>
      </c>
      <c r="AA7" s="38">
        <v>106.18</v>
      </c>
      <c r="AB7" s="38">
        <v>108.28</v>
      </c>
      <c r="AC7" s="38">
        <v>98.93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503.39</v>
      </c>
      <c r="BG7" s="38">
        <v>0</v>
      </c>
      <c r="BH7" s="38">
        <v>0</v>
      </c>
      <c r="BI7" s="38">
        <v>0</v>
      </c>
      <c r="BJ7" s="38">
        <v>0</v>
      </c>
      <c r="BK7" s="38">
        <v>336.16</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116.74</v>
      </c>
      <c r="CC7" s="38">
        <v>77.849999999999994</v>
      </c>
      <c r="CD7" s="38">
        <v>78.260000000000005</v>
      </c>
      <c r="CE7" s="38">
        <v>77.11</v>
      </c>
      <c r="CF7" s="38">
        <v>85.44</v>
      </c>
      <c r="CG7" s="38">
        <v>86.54</v>
      </c>
      <c r="CH7" s="38">
        <v>58.19</v>
      </c>
      <c r="CI7" s="38">
        <v>56.65</v>
      </c>
      <c r="CJ7" s="38">
        <v>55.61</v>
      </c>
      <c r="CK7" s="38">
        <v>50.64</v>
      </c>
      <c r="CL7" s="38">
        <v>51.39</v>
      </c>
      <c r="CM7" s="38">
        <v>57.97</v>
      </c>
      <c r="CN7" s="38">
        <v>57.97</v>
      </c>
      <c r="CO7" s="38">
        <v>59.18</v>
      </c>
      <c r="CP7" s="38">
        <v>59.43</v>
      </c>
      <c r="CQ7" s="38">
        <v>59.46</v>
      </c>
      <c r="CR7" s="38">
        <v>64.09</v>
      </c>
      <c r="CS7" s="38">
        <v>65.900000000000006</v>
      </c>
      <c r="CT7" s="38">
        <v>65.33</v>
      </c>
      <c r="CU7" s="38">
        <v>66.11</v>
      </c>
      <c r="CV7" s="38">
        <v>67.209999999999994</v>
      </c>
      <c r="CW7" s="38">
        <v>66.94</v>
      </c>
      <c r="CX7" s="38">
        <v>83.98</v>
      </c>
      <c r="CY7" s="38">
        <v>84.34</v>
      </c>
      <c r="CZ7" s="38">
        <v>84.33</v>
      </c>
      <c r="DA7" s="38">
        <v>84.64</v>
      </c>
      <c r="DB7" s="38">
        <v>86.86</v>
      </c>
      <c r="DC7" s="38">
        <v>88.15</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0.14000000000000001</v>
      </c>
      <c r="EF7" s="38">
        <v>0.32</v>
      </c>
      <c r="EG7" s="38">
        <v>0.43</v>
      </c>
      <c r="EH7" s="38">
        <v>0.04</v>
      </c>
      <c r="EI7" s="38">
        <v>0</v>
      </c>
      <c r="EJ7" s="38">
        <v>0.06</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山梨県</cp:lastModifiedBy>
  <cp:lastPrinted>2021-01-22T07:07:28Z</cp:lastPrinted>
  <dcterms:created xsi:type="dcterms:W3CDTF">2020-12-04T02:50:50Z</dcterms:created>
  <dcterms:modified xsi:type="dcterms:W3CDTF">2021-01-22T07:10:14Z</dcterms:modified>
  <cp:category/>
</cp:coreProperties>
</file>