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cafng01.daas.pref.nagano.lg.jp\HOME01\N0203112\Desktop\経営比較分析表の分析等について（依頼）\水道\"/>
    </mc:Choice>
  </mc:AlternateContent>
  <workbookProtection workbookAlgorithmName="SHA-512" workbookHashValue="jBIhSotrjb4nFumfcRwqUCvqER6g8BiKLtBnIsGu6ohiopcf2VTTsSOi1KpkudbXo8dZo9aJNwf9aXRPJcIq2g==" workbookSaltValue="Kh+uHAalq6S8+0mHmy1N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<sst xmlns="http://schemas.openxmlformats.org/spreadsheetml/2006/main" count="228" uniqueCount="115">
  <si>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</si>
  <si>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</si>
  <si>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</si>
  <si>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</si>
  <si>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</si>
  <si>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</si>
  <si>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</si>
  <si>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</si>
  <si>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</si>
  <si>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</si>
  <si>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</si>
  <si>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</si>
  <si>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</si>
  <si>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</si>
  <si>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</si>
  <si>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</si>
  <si>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</si>
  <si>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</si>
  <si>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</si>
  <si>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</si>
  <si>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</si>
  <si>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</si>
  <si>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</si>
  <si>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</si>
  <si>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</si>
  <si>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</si>
  <si>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</si>
  <si>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</si>
  <si>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</si>
  <si>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</si>
  <si>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</si>
  <si>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</si>
  <si>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</si>
  <si>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</si>
  <si>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</si>
  <si>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</si>
  <si>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</si>
  <si>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</si>
  <si>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</si>
  <si>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</si>
  <si>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</si>
  <si>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</si>
  <si>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</si>
  <si>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</si>
  <si>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</si>
  <si>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</si>
  <si>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</si>
  <si>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</si>
  <si>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</si>
  <si>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</si>
  <si>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</si>
  <si>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</si>
  <si>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</si>
  <si>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</si>
  <si>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</si>
  <si>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</si>
  <si>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</si>
  <si>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</si>
  <si>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</si>
  <si>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</si>
  <si>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</si>
  <si>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</si>
  <si>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</si>
  <si>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</si>
  <si>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</si>
  <si>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</si>
  <si>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</si>
  <si>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</si>
  <si>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</si>
  <si>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</si>
  <si>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</si>
  <si>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</si>
  <si>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</si>
  <si>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</si>
  <si>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</si>
  <si>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</si>
  <si>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</si>
  <si>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</si>
  <si>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</si>
  <si>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</si>
  <si>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</si>
  <si>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</si>
  <si>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</si>
  <si>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</si>
  <si>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</si>
  <si>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</si>
  <si>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</si>
  <si>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</si>
  <si>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</si>
  <si>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</si>
  <si>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</si>
  <si>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</si>
  <si>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</si>
  <si>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</si>
  <si>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</si>
  <si>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</si>
  <si>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</si>
  <si>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</si>
  <si>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</si>
  <si>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</si>
  <si>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</si>
  <si>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</si>
  <si>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</si>
  <si>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</si>
  <si>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</si>
  <si>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</si>
  <si>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</si>
  <si>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</si>
  <si>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</si>
  <si>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</si>
  <si>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</si>
  <si>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</si>
  <si>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平均値を下回るものの上昇傾向にあり、管路等の老朽化が進んでおり、今後大量更新時期を迎えることから、事業費の平準化を図りながら、計画的な更新を継続していく。
②管路経年化率：
　平均値を下回るものの上昇傾向にあり、国の基準を参考とした更新基準を定め、該当する管路を着実に更新することで、費用の平準化と将来の負担軽減を図っていく。
③管路更新率：
　老朽化対策や耐震化により、更新を要する管路の増加が見込まれる中で事業費の平準化等を図りながら計画的な更新を継続していく。</t>
    <rPh sb="25" eb="27">
      <t>ジョウショウ</t>
    </rPh>
    <rPh sb="27" eb="29">
      <t>ケイコウ</t>
    </rPh>
    <phoneticPr fontId="4"/>
  </si>
  <si>
    <t>　現状において、経営の健全性及び効率性は確保されている。H28年度からの10年間を計画期間とする「経営戦略」に基づき、老朽化対策や施設等の耐震化などを着実に実施していく。
○経常収支比率：現行料金により100％以上を維持。
○企業債発行額：償還額の範囲内とし、企業債残高の逓減を図る。
○有収率：老朽管の計画的な更新、音圧監視機器による漏水調査の実施、技術職員によるワーキンググループの取組等により更なる向上を図る（R７年度末91.0％）。
○老朽化管路：国の基準を参考に耐用年数の1.5倍で更新するとともに、管路の長寿命化を実施し、事業費の平準化を図りつつ計画的に更新することにより、老朽管残存率０％を維持（R７年度末０％）。
○基幹施設の耐震化率：R元年度末に100％完了した
○基幹管路の耐震適合率：R６年度末100％</t>
    <rPh sb="336" eb="338">
      <t>カンリョウ</t>
    </rPh>
    <phoneticPr fontId="4"/>
  </si>
  <si>
    <t>①経常収支比率：
　継続して100％を超えているものの、R元年度は料金収入がほぼ横ばいに対して、施設・管路の老朽化対策、耐震化工事に伴う減価償却費や修繕費の増等により低下した。
②累積欠損金比率：
　該当なし。
③流動比率：
　継続して100％を超えており、短期的な債務の支払能力は確保されている。
④企業債残高対給水収益比率：
　過去の集中的な施設整備により、企業債残高が多いが、繰上償還や新規発行額を償還額の範囲内とすることにより必要な投資を実施しつつ残高の逓減に努めている。
⑤料金回収率：
　継続して100％を超えている。利益は老朽化対策、耐震化、企業債償還に充てている。
⑥給水原価：
　平均値を下回っている。経常費用の増加及び有収率の低下により、前年を上回った。
⑦施設利用率：
　平均値を下回っており、将来の給水人口の減少を見据えた広域化・広域連携の推進に継続して取り組む。
⑧有収率：
　老朽管の計画的な更新、漏水箇所の特定に努めているものの、給水区域内に中山間地域が多く、標高差が大きいことからポンプ施設や配水池を多く必要とすること、配水管の割合が管路全体の約90％を占めることなどから、漏水箇所の特定に時間を要しており、平均値を下回っている。</t>
    <rPh sb="29" eb="30">
      <t>ガン</t>
    </rPh>
    <rPh sb="310" eb="312">
      <t>ケイジョウ</t>
    </rPh>
    <rPh sb="312" eb="314">
      <t>ヒヨウ</t>
    </rPh>
    <rPh sb="317" eb="318">
      <t>オヨ</t>
    </rPh>
    <rPh sb="319" eb="322">
      <t>ユウシュウリツ</t>
    </rPh>
    <rPh sb="323" eb="325">
      <t>テイカ</t>
    </rPh>
    <rPh sb="413" eb="415">
      <t>ロウスイ</t>
    </rPh>
    <rPh sb="415" eb="417">
      <t>カショ</t>
    </rPh>
    <rPh sb="418" eb="420">
      <t>トクテイ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</si>
</sst>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0.56000000000000005</c:v>
                </c:pt>
                <c:pt idx="1">
                  <c:v>0.71</c:v>
                </c:pt>
                <c:pt idx="2">
                  <c:v>0.48</c:v>
                </c:pt>
                <c:pt idx="3">
                  <c:v>0.28000000000000003</c:v>
                </c:pt>
                <c:pt idx="4">
                  <c:v>0.28999999999999998</c:v>
                </c:pt>
              </c:numCache>
            </c:numRef>
          </c:val>
          <c:extLst>
            <c:ext xmlns:c16="http://schemas.microsoft.com/office/drawing/2014/chart" uri="{C3380CC4-5D6E-409C-BE32-E72D297353CC}">
              <c16:uniqueId val="{00000000-E86F-4DDA-8E1A-85FB9DD480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E86F-4DDA-8E1A-85FB9DD480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62.22</c:v>
                </c:pt>
                <c:pt idx="1">
                  <c:v>60.92</c:v>
                </c:pt>
                <c:pt idx="2">
                  <c:v>58.88</c:v>
                </c:pt>
                <c:pt idx="3">
                  <c:v>59.2</c:v>
                </c:pt>
                <c:pt idx="4">
                  <c:v>60.13</c:v>
                </c:pt>
              </c:numCache>
            </c:numRef>
          </c:val>
          <c:extLst>
            <c:ext xmlns:c16="http://schemas.microsoft.com/office/drawing/2014/chart" uri="{C3380CC4-5D6E-409C-BE32-E72D297353CC}">
              <c16:uniqueId val="{00000000-6FB8-4232-A7AF-36CFE35E95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6FB8-4232-A7AF-36CFE35E95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89.46</c:v>
                </c:pt>
                <c:pt idx="1">
                  <c:v>89.03</c:v>
                </c:pt>
                <c:pt idx="2">
                  <c:v>89.11</c:v>
                </c:pt>
                <c:pt idx="3">
                  <c:v>89.12</c:v>
                </c:pt>
                <c:pt idx="4">
                  <c:v>86.53</c:v>
                </c:pt>
              </c:numCache>
            </c:numRef>
          </c:val>
          <c:extLst>
            <c:ext xmlns:c16="http://schemas.microsoft.com/office/drawing/2014/chart" uri="{C3380CC4-5D6E-409C-BE32-E72D297353CC}">
              <c16:uniqueId val="{00000000-48BE-4F9C-ABFB-A543AEACE7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48BE-4F9C-ABFB-A543AEACE7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114.73</c:v>
                </c:pt>
                <c:pt idx="1">
                  <c:v>117.07</c:v>
                </c:pt>
                <c:pt idx="2">
                  <c:v>116.22</c:v>
                </c:pt>
                <c:pt idx="3">
                  <c:v>114.52</c:v>
                </c:pt>
                <c:pt idx="4">
                  <c:v>114.24</c:v>
                </c:pt>
              </c:numCache>
            </c:numRef>
          </c:val>
          <c:extLst>
            <c:ext xmlns:c16="http://schemas.microsoft.com/office/drawing/2014/chart" uri="{C3380CC4-5D6E-409C-BE32-E72D297353CC}">
              <c16:uniqueId val="{00000000-FFD1-4B4C-9528-C2A03FB530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FFD1-4B4C-9528-C2A03FB530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41.94</c:v>
                </c:pt>
                <c:pt idx="1">
                  <c:v>43.01</c:v>
                </c:pt>
                <c:pt idx="2">
                  <c:v>44.06</c:v>
                </c:pt>
                <c:pt idx="3">
                  <c:v>44.98</c:v>
                </c:pt>
                <c:pt idx="4">
                  <c:v>46.37</c:v>
                </c:pt>
              </c:numCache>
            </c:numRef>
          </c:val>
          <c:extLst>
            <c:ext xmlns:c16="http://schemas.microsoft.com/office/drawing/2014/chart" uri="{C3380CC4-5D6E-409C-BE32-E72D297353CC}">
              <c16:uniqueId val="{00000000-FFDA-40FF-9D34-92F9177334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FFDA-40FF-9D34-92F9177334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7.25</c:v>
                </c:pt>
                <c:pt idx="1">
                  <c:v>7.69</c:v>
                </c:pt>
                <c:pt idx="2">
                  <c:v>7.74</c:v>
                </c:pt>
                <c:pt idx="3">
                  <c:v>8.1</c:v>
                </c:pt>
                <c:pt idx="4">
                  <c:v>8.58</c:v>
                </c:pt>
              </c:numCache>
            </c:numRef>
          </c:val>
          <c:extLst>
            <c:ext xmlns:c16="http://schemas.microsoft.com/office/drawing/2014/chart" uri="{C3380CC4-5D6E-409C-BE32-E72D297353CC}">
              <c16:uniqueId val="{00000000-4662-4EBF-8DCD-7B768D5E46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4662-4EBF-8DCD-7B768D5E46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3B-4CC0-8418-646A2867E7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2E3B-4CC0-8418-646A2867E7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102.81</c:v>
                </c:pt>
                <c:pt idx="1">
                  <c:v>102.57</c:v>
                </c:pt>
                <c:pt idx="2">
                  <c:v>109.67</c:v>
                </c:pt>
                <c:pt idx="3">
                  <c:v>115.02</c:v>
                </c:pt>
                <c:pt idx="4">
                  <c:v>125.25</c:v>
                </c:pt>
              </c:numCache>
            </c:numRef>
          </c:val>
          <c:extLst>
            <c:ext xmlns:c16="http://schemas.microsoft.com/office/drawing/2014/chart" uri="{C3380CC4-5D6E-409C-BE32-E72D297353CC}">
              <c16:uniqueId val="{00000000-2174-4AC5-B1A7-C39C97F3C6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2174-4AC5-B1A7-C39C97F3C6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639.20000000000005</c:v>
                </c:pt>
                <c:pt idx="1">
                  <c:v>625.23</c:v>
                </c:pt>
                <c:pt idx="2">
                  <c:v>616.04999999999995</c:v>
                </c:pt>
                <c:pt idx="3">
                  <c:v>605.74</c:v>
                </c:pt>
                <c:pt idx="4">
                  <c:v>610.21</c:v>
                </c:pt>
              </c:numCache>
            </c:numRef>
          </c:val>
          <c:extLst>
            <c:ext xmlns:c16="http://schemas.microsoft.com/office/drawing/2014/chart" uri="{C3380CC4-5D6E-409C-BE32-E72D297353CC}">
              <c16:uniqueId val="{00000000-0656-4464-9F6D-E9E8CC6EE1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0656-4464-9F6D-E9E8CC6EE1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111.35</c:v>
                </c:pt>
                <c:pt idx="1">
                  <c:v>116.23</c:v>
                </c:pt>
                <c:pt idx="2">
                  <c:v>115.37</c:v>
                </c:pt>
                <c:pt idx="3">
                  <c:v>114.24</c:v>
                </c:pt>
                <c:pt idx="4">
                  <c:v>109.93</c:v>
                </c:pt>
              </c:numCache>
            </c:numRef>
          </c:val>
          <c:extLst>
            <c:ext xmlns:c16="http://schemas.microsoft.com/office/drawing/2014/chart" uri="{C3380CC4-5D6E-409C-BE32-E72D297353CC}">
              <c16:uniqueId val="{00000000-F4CC-4D3A-B051-975DD4303E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F4CC-4D3A-B051-975DD4303E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154.43</c:v>
                </c:pt>
                <c:pt idx="1">
                  <c:v>148.13999999999999</c:v>
                </c:pt>
                <c:pt idx="2">
                  <c:v>149.44</c:v>
                </c:pt>
                <c:pt idx="3">
                  <c:v>151.16999999999999</c:v>
                </c:pt>
                <c:pt idx="4">
                  <c:v>157.6</c:v>
                </c:pt>
              </c:numCache>
            </c:numRef>
          </c:val>
          <c:extLst>
            <c:ext xmlns:c16="http://schemas.microsoft.com/office/drawing/2014/chart" uri="{C3380CC4-5D6E-409C-BE32-E72D297353CC}">
              <c16:uniqueId val="{00000000-4322-4C3A-AE83-3766F91948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4322-4C3A-AE83-3766F91948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56"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長野県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2087307</v>
      </c>
      <c r="AM8" s="61"/>
      <c r="AN8" s="61"/>
      <c r="AO8" s="61"/>
      <c r="AP8" s="61"/>
      <c r="AQ8" s="61"/>
      <c r="AR8" s="61"/>
      <c r="AS8" s="61"/>
      <c r="AT8" s="52">
        <f>データ!$S$6</f>
        <v>13561.56</v>
      </c>
      <c r="AU8" s="53"/>
      <c r="AV8" s="53"/>
      <c r="AW8" s="53"/>
      <c r="AX8" s="53"/>
      <c r="AY8" s="53"/>
      <c r="AZ8" s="53"/>
      <c r="BA8" s="53"/>
      <c r="BB8" s="54">
        <f>データ!$T$6</f>
        <v>153.91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52.66</v>
      </c>
      <c r="J10" s="53"/>
      <c r="K10" s="53"/>
      <c r="L10" s="53"/>
      <c r="M10" s="53"/>
      <c r="N10" s="53"/>
      <c r="O10" s="64"/>
      <c r="P10" s="54">
        <f>データ!$P$6</f>
        <v>31.29</v>
      </c>
      <c r="Q10" s="54"/>
      <c r="R10" s="54"/>
      <c r="S10" s="54"/>
      <c r="T10" s="54"/>
      <c r="U10" s="54"/>
      <c r="V10" s="54"/>
      <c r="W10" s="61">
        <f>データ!$Q$6</f>
        <v>3313</v>
      </c>
      <c r="X10" s="61"/>
      <c r="Y10" s="61"/>
      <c r="Z10" s="61"/>
      <c r="AA10" s="61"/>
      <c r="AB10" s="61"/>
      <c r="AC10" s="61"/>
      <c r="AD10" s="2"/>
      <c r="AE10" s="2"/>
      <c r="AF10" s="2"/>
      <c r="AG10" s="2"/>
      <c r="AH10" s="4"/>
      <c r="AI10" s="4"/>
      <c r="AJ10" s="4"/>
      <c r="AK10" s="4"/>
      <c r="AL10" s="61">
        <f>データ!$U$6</f>
        <v>185993</v>
      </c>
      <c r="AM10" s="61"/>
      <c r="AN10" s="61"/>
      <c r="AO10" s="61"/>
      <c r="AP10" s="61"/>
      <c r="AQ10" s="61"/>
      <c r="AR10" s="61"/>
      <c r="AS10" s="61"/>
      <c r="AT10" s="52">
        <f>データ!$V$6</f>
        <v>280.99</v>
      </c>
      <c r="AU10" s="53"/>
      <c r="AV10" s="53"/>
      <c r="AW10" s="53"/>
      <c r="AX10" s="53"/>
      <c r="AY10" s="53"/>
      <c r="AZ10" s="53"/>
      <c r="BA10" s="53"/>
      <c r="BB10" s="54">
        <f>データ!$W$6</f>
        <v>661.92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73"/>
      <c r="BM60" s="74"/>
      <c r="BN60" s="74"/>
      <c r="BO60" s="74"/>
      <c r="BP60" s="74"/>
      <c r="BQ60" s="74"/>
      <c r="BR60" s="74"/>
      <c r="BS60" s="74"/>
      <c r="BT60" s="74"/>
      <c r="BU60" s="74"/>
      <c r="BV60" s="74"/>
      <c r="BW60" s="74"/>
      <c r="BX60" s="74"/>
      <c r="BY60" s="74"/>
      <c r="BZ60" s="75"/>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jWeQ5+yrL3gLBuxf6IKUB7LQ871eFEFzKbM3OT7YaC4YRN7TaUBpB/GkV+6DwWZhkdybmLlcIXrljjkqbIa1Q==" saltValue="EGHMfH5wkUVtrOJpxTTZR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200000</v>
      </c>
      <c r="D6" s="34">
        <f t="shared" si="3"/>
        <v>46</v>
      </c>
      <c r="E6" s="34">
        <f t="shared" si="3"/>
        <v>1</v>
      </c>
      <c r="F6" s="34">
        <f t="shared" si="3"/>
        <v>0</v>
      </c>
      <c r="G6" s="34">
        <f t="shared" si="3"/>
        <v>1</v>
      </c>
      <c r="H6" s="34" t="str">
        <f t="shared" si="3"/>
        <v>長野県</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52.66</v>
      </c>
      <c r="P6" s="35">
        <f t="shared" si="3"/>
        <v>31.29</v>
      </c>
      <c r="Q6" s="35">
        <f t="shared" si="3"/>
        <v>3313</v>
      </c>
      <c r="R6" s="35">
        <f t="shared" si="3"/>
        <v>2087307</v>
      </c>
      <c r="S6" s="35">
        <f t="shared" si="3"/>
        <v>13561.56</v>
      </c>
      <c r="T6" s="35">
        <f t="shared" si="3"/>
        <v>153.91</v>
      </c>
      <c r="U6" s="35">
        <f t="shared" si="3"/>
        <v>185993</v>
      </c>
      <c r="V6" s="35">
        <f t="shared" si="3"/>
        <v>280.99</v>
      </c>
      <c r="W6" s="35">
        <f t="shared" si="3"/>
        <v>661.92</v>
      </c>
      <c r="X6" s="36">
        <f>IF(X7="",NA(),X7)</f>
        <v>114.73</v>
      </c>
      <c r="Y6" s="36">
        <f t="shared" ref="Y6:AG6" si="4">IF(Y7="",NA(),Y7)</f>
        <v>117.07</v>
      </c>
      <c r="Z6" s="36">
        <f t="shared" si="4"/>
        <v>116.22</v>
      </c>
      <c r="AA6" s="36">
        <f t="shared" si="4"/>
        <v>114.52</v>
      </c>
      <c r="AB6" s="36">
        <f t="shared" si="4"/>
        <v>114.24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102.81</v>
      </c>
      <c r="AU6" s="36">
        <f t="shared" ref="AU6:BC6" si="6">IF(AU7="",NA(),AU7)</f>
        <v>102.57</v>
      </c>
      <c r="AV6" s="36">
        <f t="shared" si="6"/>
        <v>109.67</v>
      </c>
      <c r="AW6" s="36">
        <f t="shared" si="6"/>
        <v>115.02</v>
      </c>
      <c r="AX6" s="36">
        <f t="shared" si="6"/>
        <v>125.25</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639.20000000000005</v>
      </c>
      <c r="BF6" s="36">
        <f t="shared" ref="BF6:BN6" si="7">IF(BF7="",NA(),BF7)</f>
        <v>625.23</v>
      </c>
      <c r="BG6" s="36">
        <f t="shared" si="7"/>
        <v>616.04999999999995</v>
      </c>
      <c r="BH6" s="36">
        <f t="shared" si="7"/>
        <v>605.74</v>
      </c>
      <c r="BI6" s="36">
        <f t="shared" si="7"/>
        <v>610.21</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111.35</v>
      </c>
      <c r="BQ6" s="36">
        <f t="shared" ref="BQ6:BY6" si="8">IF(BQ7="",NA(),BQ7)</f>
        <v>116.23</v>
      </c>
      <c r="BR6" s="36">
        <f t="shared" si="8"/>
        <v>115.37</v>
      </c>
      <c r="BS6" s="36">
        <f t="shared" si="8"/>
        <v>114.24</v>
      </c>
      <c r="BT6" s="36">
        <f t="shared" si="8"/>
        <v>109.93</v>
      </c>
      <c r="BU6" s="36">
        <f t="shared" si="8"/>
        <v>106.4</v>
      </c>
      <c r="BV6" s="36">
        <f t="shared" si="8"/>
        <v>107.61</v>
      </c>
      <c r="BW6" s="36">
        <f t="shared" si="8"/>
        <v>106.02</v>
      </c>
      <c r="BX6" s="36">
        <f t="shared" si="8"/>
        <v>104.84</v>
      </c>
      <c r="BY6" s="36">
        <f t="shared" si="8"/>
        <v>106.11</v>
      </c>
      <c r="BZ6" s="35" t="str">
        <f>IF(BZ7="","",IF(BZ7="-","【-】","【"&amp;SUBSTITUTE(TEXT(BZ7,"#,##0.00"),"-","△")&amp;"】"))</f>
        <v>【103.24】</v>
      </c>
      <c r="CA6" s="36">
        <f>IF(CA7="",NA(),CA7)</f>
        <v>154.43</v>
      </c>
      <c r="CB6" s="36">
        <f t="shared" ref="CB6:CJ6" si="9">IF(CB7="",NA(),CB7)</f>
        <v>148.13999999999999</v>
      </c>
      <c r="CC6" s="36">
        <f t="shared" si="9"/>
        <v>149.44</v>
      </c>
      <c r="CD6" s="36">
        <f t="shared" si="9"/>
        <v>151.16999999999999</v>
      </c>
      <c r="CE6" s="36">
        <f t="shared" si="9"/>
        <v>157.6</v>
      </c>
      <c r="CF6" s="36">
        <f t="shared" si="9"/>
        <v>156.29</v>
      </c>
      <c r="CG6" s="36">
        <f t="shared" si="9"/>
        <v>155.69</v>
      </c>
      <c r="CH6" s="36">
        <f t="shared" si="9"/>
        <v>158.6</v>
      </c>
      <c r="CI6" s="36">
        <f t="shared" si="9"/>
        <v>161.82</v>
      </c>
      <c r="CJ6" s="36">
        <f t="shared" si="9"/>
        <v>161.03</v>
      </c>
      <c r="CK6" s="35" t="str">
        <f>IF(CK7="","",IF(CK7="-","【-】","【"&amp;SUBSTITUTE(TEXT(CK7,"#,##0.00"),"-","△")&amp;"】"))</f>
        <v>【168.38】</v>
      </c>
      <c r="CL6" s="36">
        <f>IF(CL7="",NA(),CL7)</f>
        <v>62.22</v>
      </c>
      <c r="CM6" s="36">
        <f t="shared" ref="CM6:CU6" si="10">IF(CM7="",NA(),CM7)</f>
        <v>60.92</v>
      </c>
      <c r="CN6" s="36">
        <f t="shared" si="10"/>
        <v>58.88</v>
      </c>
      <c r="CO6" s="36">
        <f t="shared" si="10"/>
        <v>59.2</v>
      </c>
      <c r="CP6" s="36">
        <f t="shared" si="10"/>
        <v>60.13</v>
      </c>
      <c r="CQ6" s="36">
        <f t="shared" si="10"/>
        <v>62.34</v>
      </c>
      <c r="CR6" s="36">
        <f t="shared" si="10"/>
        <v>62.46</v>
      </c>
      <c r="CS6" s="36">
        <f t="shared" si="10"/>
        <v>62.88</v>
      </c>
      <c r="CT6" s="36">
        <f t="shared" si="10"/>
        <v>62.32</v>
      </c>
      <c r="CU6" s="36">
        <f t="shared" si="10"/>
        <v>61.71</v>
      </c>
      <c r="CV6" s="35" t="str">
        <f>IF(CV7="","",IF(CV7="-","【-】","【"&amp;SUBSTITUTE(TEXT(CV7,"#,##0.00"),"-","△")&amp;"】"))</f>
        <v>【60.00】</v>
      </c>
      <c r="CW6" s="36">
        <f>IF(CW7="",NA(),CW7)</f>
        <v>89.46</v>
      </c>
      <c r="CX6" s="36">
        <f t="shared" ref="CX6:DF6" si="11">IF(CX7="",NA(),CX7)</f>
        <v>89.03</v>
      </c>
      <c r="CY6" s="36">
        <f t="shared" si="11"/>
        <v>89.11</v>
      </c>
      <c r="CZ6" s="36">
        <f t="shared" si="11"/>
        <v>89.12</v>
      </c>
      <c r="DA6" s="36">
        <f t="shared" si="11"/>
        <v>86.53</v>
      </c>
      <c r="DB6" s="36">
        <f t="shared" si="11"/>
        <v>90.15</v>
      </c>
      <c r="DC6" s="36">
        <f t="shared" si="11"/>
        <v>90.62</v>
      </c>
      <c r="DD6" s="36">
        <f t="shared" si="11"/>
        <v>90.13</v>
      </c>
      <c r="DE6" s="36">
        <f t="shared" si="11"/>
        <v>90.19</v>
      </c>
      <c r="DF6" s="36">
        <f t="shared" si="11"/>
        <v>90.03</v>
      </c>
      <c r="DG6" s="35" t="str">
        <f>IF(DG7="","",IF(DG7="-","【-】","【"&amp;SUBSTITUTE(TEXT(DG7,"#,##0.00"),"-","△")&amp;"】"))</f>
        <v>【89.80】</v>
      </c>
      <c r="DH6" s="36">
        <f>IF(DH7="",NA(),DH7)</f>
        <v>41.94</v>
      </c>
      <c r="DI6" s="36">
        <f t="shared" ref="DI6:DQ6" si="12">IF(DI7="",NA(),DI7)</f>
        <v>43.01</v>
      </c>
      <c r="DJ6" s="36">
        <f t="shared" si="12"/>
        <v>44.06</v>
      </c>
      <c r="DK6" s="36">
        <f t="shared" si="12"/>
        <v>44.98</v>
      </c>
      <c r="DL6" s="36">
        <f t="shared" si="12"/>
        <v>46.37</v>
      </c>
      <c r="DM6" s="36">
        <f t="shared" si="12"/>
        <v>47.37</v>
      </c>
      <c r="DN6" s="36">
        <f t="shared" si="12"/>
        <v>48.01</v>
      </c>
      <c r="DO6" s="36">
        <f t="shared" si="12"/>
        <v>48.01</v>
      </c>
      <c r="DP6" s="36">
        <f t="shared" si="12"/>
        <v>48.86</v>
      </c>
      <c r="DQ6" s="36">
        <f t="shared" si="12"/>
        <v>49.6</v>
      </c>
      <c r="DR6" s="35" t="str">
        <f>IF(DR7="","",IF(DR7="-","【-】","【"&amp;SUBSTITUTE(TEXT(DR7,"#,##0.00"),"-","△")&amp;"】"))</f>
        <v>【49.59】</v>
      </c>
      <c r="DS6" s="36">
        <f>IF(DS7="",NA(),DS7)</f>
        <v>7.25</v>
      </c>
      <c r="DT6" s="36">
        <f t="shared" ref="DT6:EB6" si="13">IF(DT7="",NA(),DT7)</f>
        <v>7.69</v>
      </c>
      <c r="DU6" s="36">
        <f t="shared" si="13"/>
        <v>7.74</v>
      </c>
      <c r="DV6" s="36">
        <f t="shared" si="13"/>
        <v>8.1</v>
      </c>
      <c r="DW6" s="36">
        <f t="shared" si="13"/>
        <v>8.58</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0.56000000000000005</v>
      </c>
      <c r="EE6" s="36">
        <f t="shared" ref="EE6:EM6" si="14">IF(EE7="",NA(),EE7)</f>
        <v>0.71</v>
      </c>
      <c r="EF6" s="36">
        <f t="shared" si="14"/>
        <v>0.48</v>
      </c>
      <c r="EG6" s="36">
        <f t="shared" si="14"/>
        <v>0.28000000000000003</v>
      </c>
      <c r="EH6" s="36">
        <f t="shared" si="14"/>
        <v>0.28999999999999998</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200000</v>
      </c>
      <c r="D7" s="38">
        <v>46</v>
      </c>
      <c r="E7" s="38">
        <v>1</v>
      </c>
      <c r="F7" s="38">
        <v>0</v>
      </c>
      <c r="G7" s="38">
        <v>1</v>
      </c>
      <c r="H7" s="38" t="s">
        <v>93</v>
      </c>
      <c r="I7" s="38" t="s">
        <v>94</v>
      </c>
      <c r="J7" s="38" t="s">
        <v>95</v>
      </c>
      <c r="K7" s="38" t="s">
        <v>96</v>
      </c>
      <c r="L7" s="38" t="s">
        <v>97</v>
      </c>
      <c r="M7" s="38" t="s">
        <v>98</v>
      </c>
      <c r="N7" s="39" t="s">
        <v>99</v>
      </c>
      <c r="O7" s="39">
        <v>52.66</v>
      </c>
      <c r="P7" s="39">
        <v>31.29</v>
      </c>
      <c r="Q7" s="39">
        <v>3313</v>
      </c>
      <c r="R7" s="39">
        <v>2087307</v>
      </c>
      <c r="S7" s="39">
        <v>13561.56</v>
      </c>
      <c r="T7" s="39">
        <v>153.91</v>
      </c>
      <c r="U7" s="39">
        <v>185993</v>
      </c>
      <c r="V7" s="39">
        <v>280.99</v>
      </c>
      <c r="W7" s="39">
        <v>661.92</v>
      </c>
      <c r="X7" s="39">
        <v>114.73</v>
      </c>
      <c r="Y7" s="39">
        <v>117.07</v>
      </c>
      <c r="Z7" s="39">
        <v>116.22</v>
      </c>
      <c r="AA7" s="39">
        <v>114.52</v>
      </c>
      <c r="AB7" s="39">
        <v>114.24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102.81</v>
      </c>
      <c r="AU7" s="39">
        <v>102.57</v>
      </c>
      <c r="AV7" s="39">
        <v>109.67</v>
      </c>
      <c r="AW7" s="39">
        <v>115.02</v>
      </c>
      <c r="AX7" s="39">
        <v>125.25</v>
      </c>
      <c r="AY7" s="39">
        <v>299.44</v>
      </c>
      <c r="AZ7" s="39">
        <v>311.99</v>
      </c>
      <c r="BA7" s="39">
        <v>307.83</v>
      </c>
      <c r="BB7" s="39">
        <v>318.89</v>
      </c>
      <c r="BC7" s="39">
        <v>309.10000000000002</v>
      </c>
      <c r="BD7" s="39">
        <v>264.97000000000003</v>
      </c>
      <c r="BE7" s="39">
        <v>639.20000000000005</v>
      </c>
      <c r="BF7" s="39">
        <v>625.23</v>
      </c>
      <c r="BG7" s="39">
        <v>616.04999999999995</v>
      </c>
      <c r="BH7" s="39">
        <v>605.74</v>
      </c>
      <c r="BI7" s="39">
        <v>610.21</v>
      </c>
      <c r="BJ7" s="39">
        <v>298.08999999999997</v>
      </c>
      <c r="BK7" s="39">
        <v>291.77999999999997</v>
      </c>
      <c r="BL7" s="39">
        <v>295.44</v>
      </c>
      <c r="BM7" s="39">
        <v>290.07</v>
      </c>
      <c r="BN7" s="39">
        <v>290.42</v>
      </c>
      <c r="BO7" s="39">
        <v>266.61</v>
      </c>
      <c r="BP7" s="39">
        <v>111.35</v>
      </c>
      <c r="BQ7" s="39">
        <v>116.23</v>
      </c>
      <c r="BR7" s="39">
        <v>115.37</v>
      </c>
      <c r="BS7" s="39">
        <v>114.24</v>
      </c>
      <c r="BT7" s="39">
        <v>109.93</v>
      </c>
      <c r="BU7" s="39">
        <v>106.4</v>
      </c>
      <c r="BV7" s="39">
        <v>107.61</v>
      </c>
      <c r="BW7" s="39">
        <v>106.02</v>
      </c>
      <c r="BX7" s="39">
        <v>104.84</v>
      </c>
      <c r="BY7" s="39">
        <v>106.11</v>
      </c>
      <c r="BZ7" s="39">
        <v>103.24</v>
      </c>
      <c r="CA7" s="39">
        <v>154.43</v>
      </c>
      <c r="CB7" s="39">
        <v>148.13999999999999</v>
      </c>
      <c r="CC7" s="39">
        <v>149.44</v>
      </c>
      <c r="CD7" s="39">
        <v>151.16999999999999</v>
      </c>
      <c r="CE7" s="39">
        <v>157.6</v>
      </c>
      <c r="CF7" s="39">
        <v>156.29</v>
      </c>
      <c r="CG7" s="39">
        <v>155.69</v>
      </c>
      <c r="CH7" s="39">
        <v>158.6</v>
      </c>
      <c r="CI7" s="39">
        <v>161.82</v>
      </c>
      <c r="CJ7" s="39">
        <v>161.03</v>
      </c>
      <c r="CK7" s="39">
        <v>168.38</v>
      </c>
      <c r="CL7" s="39">
        <v>62.22</v>
      </c>
      <c r="CM7" s="39">
        <v>60.92</v>
      </c>
      <c r="CN7" s="39">
        <v>58.88</v>
      </c>
      <c r="CO7" s="39">
        <v>59.2</v>
      </c>
      <c r="CP7" s="39">
        <v>60.13</v>
      </c>
      <c r="CQ7" s="39">
        <v>62.34</v>
      </c>
      <c r="CR7" s="39">
        <v>62.46</v>
      </c>
      <c r="CS7" s="39">
        <v>62.88</v>
      </c>
      <c r="CT7" s="39">
        <v>62.32</v>
      </c>
      <c r="CU7" s="39">
        <v>61.71</v>
      </c>
      <c r="CV7" s="39">
        <v>60</v>
      </c>
      <c r="CW7" s="39">
        <v>89.46</v>
      </c>
      <c r="CX7" s="39">
        <v>89.03</v>
      </c>
      <c r="CY7" s="39">
        <v>89.11</v>
      </c>
      <c r="CZ7" s="39">
        <v>89.12</v>
      </c>
      <c r="DA7" s="39">
        <v>86.53</v>
      </c>
      <c r="DB7" s="39">
        <v>90.15</v>
      </c>
      <c r="DC7" s="39">
        <v>90.62</v>
      </c>
      <c r="DD7" s="39">
        <v>90.13</v>
      </c>
      <c r="DE7" s="39">
        <v>90.19</v>
      </c>
      <c r="DF7" s="39">
        <v>90.03</v>
      </c>
      <c r="DG7" s="39">
        <v>89.8</v>
      </c>
      <c r="DH7" s="39">
        <v>41.94</v>
      </c>
      <c r="DI7" s="39">
        <v>43.01</v>
      </c>
      <c r="DJ7" s="39">
        <v>44.06</v>
      </c>
      <c r="DK7" s="39">
        <v>44.98</v>
      </c>
      <c r="DL7" s="39">
        <v>46.37</v>
      </c>
      <c r="DM7" s="39">
        <v>47.37</v>
      </c>
      <c r="DN7" s="39">
        <v>48.01</v>
      </c>
      <c r="DO7" s="39">
        <v>48.01</v>
      </c>
      <c r="DP7" s="39">
        <v>48.86</v>
      </c>
      <c r="DQ7" s="39">
        <v>49.6</v>
      </c>
      <c r="DR7" s="39">
        <v>49.59</v>
      </c>
      <c r="DS7" s="39">
        <v>7.25</v>
      </c>
      <c r="DT7" s="39">
        <v>7.69</v>
      </c>
      <c r="DU7" s="39">
        <v>7.74</v>
      </c>
      <c r="DV7" s="39">
        <v>8.1</v>
      </c>
      <c r="DW7" s="39">
        <v>8.58</v>
      </c>
      <c r="DX7" s="39">
        <v>14.27</v>
      </c>
      <c r="DY7" s="39">
        <v>16.170000000000002</v>
      </c>
      <c r="DZ7" s="39">
        <v>16.600000000000001</v>
      </c>
      <c r="EA7" s="39">
        <v>18.510000000000002</v>
      </c>
      <c r="EB7" s="39">
        <v>20.49</v>
      </c>
      <c r="EC7" s="39">
        <v>19.440000000000001</v>
      </c>
      <c r="ED7" s="39">
        <v>0.56000000000000005</v>
      </c>
      <c r="EE7" s="39">
        <v>0.71</v>
      </c>
      <c r="EF7" s="39">
        <v>0.48</v>
      </c>
      <c r="EG7" s="39">
        <v>0.28000000000000003</v>
      </c>
      <c r="EH7" s="39">
        <v>0.28999999999999998</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N0203112</cp:lastModifiedBy>
  <cp:lastPrinted>2021-01-25T10:34:46Z</cp:lastPrinted>
  <dcterms:created xsi:type="dcterms:W3CDTF">2020-12-04T02:08:16Z</dcterms:created>
  <dcterms:modified xsi:type="dcterms:W3CDTF">2021-01-25T10:34:48Z</dcterms:modified>
  <cp:category/>
</cp:coreProperties>
</file>