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cafng01.daas.pref.nagano.lg.jp\HOME01\N0203112\Desktop\経営比較分析表の分析等について（依頼）\水道\"/>
    </mc:Choice>
  </mc:AlternateContent>
  <workbookProtection workbookAlgorithmName="SHA-512" workbookHashValue="qcChibdOZxjqNQq4rL1thspbwAMh2AEGPGiYRjbHtkPB6RIQ6VAv3r9wlyeG06goLWgrbXWFW9+nVYMEAiB4OQ==" workbookSaltValue="kNKfJgcD77G6Yv0RGfoCn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<sst xmlns="http://schemas.openxmlformats.org/spreadsheetml/2006/main" count="228" uniqueCount="113">
  <si>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</si>
  <si>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</si>
  <si>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</si>
  <si>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</si>
  <si>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</si>
  <si>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</si>
  <si>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</si>
  <si>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</si>
  <si>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</si>
  <si>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</si>
  <si>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</si>
  <si>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</si>
  <si>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</si>
  <si>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</si>
  <si>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</si>
  <si>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</si>
  <si>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</si>
  <si>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</si>
  <si>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</si>
  <si>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</si>
  <si>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</si>
  <si>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</si>
  <si>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</si>
  <si>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</si>
  <si>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</si>
  <si>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</si>
  <si>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</si>
  <si>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</si>
  <si>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</si>
  <si>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</si>
  <si>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</si>
  <si>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</si>
  <si>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</si>
  <si>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</si>
  <si>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</si>
  <si>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</si>
  <si>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</si>
  <si>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</si>
  <si>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</si>
  <si>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</si>
  <si>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</si>
  <si>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</si>
  <si>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</si>
  <si>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</si>
  <si>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</si>
  <si>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</si>
  <si>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</si>
  <si>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</si>
  <si>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</si>
  <si>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</si>
  <si>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</si>
  <si>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</si>
  <si>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</si>
  <si>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</si>
  <si>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</si>
  <si>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</si>
  <si>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</si>
  <si>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</si>
  <si>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</si>
  <si>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</si>
  <si>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</si>
  <si>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</si>
  <si>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</si>
  <si>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</si>
  <si>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</si>
  <si>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</si>
  <si>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</si>
  <si>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</si>
  <si>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</si>
  <si>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</si>
  <si>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</si>
  <si>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</si>
  <si>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</si>
  <si>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</si>
  <si>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</si>
  <si>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</si>
  <si>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</si>
  <si>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</si>
  <si>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</si>
  <si>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</si>
  <si>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</si>
  <si>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</si>
  <si>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</si>
  <si>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</si>
  <si>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</si>
  <si>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</si>
  <si>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</si>
  <si>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</si>
  <si>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</si>
  <si>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</si>
  <si>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</si>
  <si>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</si>
  <si>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</si>
  <si>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</si>
  <si>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</si>
  <si>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</si>
  <si>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</si>
  <si>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</si>
  <si>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</si>
  <si>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</si>
  <si>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</si>
  <si>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</si>
  <si>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</si>
  <si>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</si>
  <si>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</si>
  <si>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</si>
  <si>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</si>
  <si>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</si>
  <si>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</si>
  <si>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</si>
  <si>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供用開始のS57年度頃に敷設した管路等の減価償却が進んでおり、今後更新時期を迎えることから、計画的な更新を行っていく必要がある。
②管路経年化率：
　耐用年数を経過した管路が存在しないため０％。
③管路更新率：
　R５年度末までに管路の耐震適合率を100％とするため、H27年度から管路更新（耐震化）に着手した。
　H29年度以降、通水を開始した管路があるため、更新率が上昇している。</t>
    <phoneticPr fontId="4"/>
  </si>
  <si>
    <t xml:space="preserve"> 現状において、経営の健全性及び効率性は確保されている。H28年度からの10年間を計画期間とする「経営戦略」に基づき、施設及び管路の耐震化等を着実に推進していく。
○経常収支比率：
　現行料金により100％以上を維持。
○送水管線の更新
　R17年度から予定する更新に備え、供給単価の大幅な上昇を抑制するため、内部留保資金の確保に努め、企業債を計画的に活用し、投資を行う。
○施設の耐震化率：
　R６年度末に100％
○管路の耐震適合率：
　R５年度末に100％</t>
    <phoneticPr fontId="4"/>
  </si>
  <si>
    <t>①経常収支比率：
　継続して100％を超えており、経営の健全性は確保している。
②累積欠損金比率：
　該当なし。
③流動比率：
　平均値を大きく上回り、短期的な債務の支払い能力は確保されている。
④企業債残高対給水収益比率：
　S57年度の供用開始に際して発行した企業債の償還がほぼ終了していることから、平均値を大きく下回っているが、施設及び管路の耐震化に伴う新規企業債の発行により増加傾向にある。
⑤料金回収率：
　経常収支比率と同様に継続して100％を超えており、発生した利益は設備投資や企業債償還に充てているほか、将来の大規模な管路更新に向け、内部留保資金の確保に努めている。
⑥給水原価：
　継続して平均値を大きく下回っている。
⑦施設利用率：
　継続して、約100％と高い効率性を維持しており、計画給水量に見合った施設規模であることから給水原価を低く抑えることにも寄与している。
⑧有収率：
　継続して100％となっている。</t>
    <rPh sb="191" eb="193">
      <t>ゾウカ</t>
    </rPh>
    <rPh sb="193" eb="195">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</si>
</sst>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0.57999999999999996</c:v>
                </c:pt>
                <c:pt idx="1">
                  <c:v>0.56000000000000005</c:v>
                </c:pt>
                <c:pt idx="2">
                  <c:v>5.49</c:v>
                </c:pt>
                <c:pt idx="3">
                  <c:v>1.76</c:v>
                </c:pt>
                <c:pt idx="4">
                  <c:v>1.96</c:v>
                </c:pt>
              </c:numCache>
            </c:numRef>
          </c:val>
          <c:extLst>
            <c:ext xmlns:c16="http://schemas.microsoft.com/office/drawing/2014/chart" uri="{C3380CC4-5D6E-409C-BE32-E72D297353CC}">
              <c16:uniqueId val="{00000000-16B7-45AB-B2CF-A093213710B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16B7-45AB-B2CF-A093213710B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98.26</c:v>
                </c:pt>
                <c:pt idx="1">
                  <c:v>99.92</c:v>
                </c:pt>
                <c:pt idx="2">
                  <c:v>99.57</c:v>
                </c:pt>
                <c:pt idx="3">
                  <c:v>99.53</c:v>
                </c:pt>
                <c:pt idx="4">
                  <c:v>99.97</c:v>
                </c:pt>
              </c:numCache>
            </c:numRef>
          </c:val>
          <c:extLst>
            <c:ext xmlns:c16="http://schemas.microsoft.com/office/drawing/2014/chart" uri="{C3380CC4-5D6E-409C-BE32-E72D297353CC}">
              <c16:uniqueId val="{00000000-B7E8-4A23-9E00-18A9E417542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B7E8-4A23-9E00-18A9E417542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6A0-41D9-A014-218E9CC6B90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96A0-41D9-A014-218E9CC6B90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133.22999999999999</c:v>
                </c:pt>
                <c:pt idx="1">
                  <c:v>131.34</c:v>
                </c:pt>
                <c:pt idx="2">
                  <c:v>130.38</c:v>
                </c:pt>
                <c:pt idx="3">
                  <c:v>120.06</c:v>
                </c:pt>
                <c:pt idx="4">
                  <c:v>124.92</c:v>
                </c:pt>
              </c:numCache>
            </c:numRef>
          </c:val>
          <c:extLst>
            <c:ext xmlns:c16="http://schemas.microsoft.com/office/drawing/2014/chart" uri="{C3380CC4-5D6E-409C-BE32-E72D297353CC}">
              <c16:uniqueId val="{00000000-D350-41D4-BE36-389CE9BCD9D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D350-41D4-BE36-389CE9BCD9D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55.96</c:v>
                </c:pt>
                <c:pt idx="1">
                  <c:v>56.83</c:v>
                </c:pt>
                <c:pt idx="2">
                  <c:v>55.75</c:v>
                </c:pt>
                <c:pt idx="3">
                  <c:v>56</c:v>
                </c:pt>
                <c:pt idx="4">
                  <c:v>57.16</c:v>
                </c:pt>
              </c:numCache>
            </c:numRef>
          </c:val>
          <c:extLst>
            <c:ext xmlns:c16="http://schemas.microsoft.com/office/drawing/2014/chart" uri="{C3380CC4-5D6E-409C-BE32-E72D297353CC}">
              <c16:uniqueId val="{00000000-243F-412D-9E43-C3613F7AD05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243F-412D-9E43-C3613F7AD05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03-4E73-B4E0-DDCD84DD86C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1403-4E73-B4E0-DDCD84DD86C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12-45B1-8FB6-E976FE10E40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CF12-45B1-8FB6-E976FE10E40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1090.98</c:v>
                </c:pt>
                <c:pt idx="1">
                  <c:v>1359.65</c:v>
                </c:pt>
                <c:pt idx="2">
                  <c:v>1666.26</c:v>
                </c:pt>
                <c:pt idx="3">
                  <c:v>1400.59</c:v>
                </c:pt>
                <c:pt idx="4">
                  <c:v>1759.9</c:v>
                </c:pt>
              </c:numCache>
            </c:numRef>
          </c:val>
          <c:extLst>
            <c:ext xmlns:c16="http://schemas.microsoft.com/office/drawing/2014/chart" uri="{C3380CC4-5D6E-409C-BE32-E72D297353CC}">
              <c16:uniqueId val="{00000000-4242-4326-8AF5-A4FEF6DFCD2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4242-4326-8AF5-A4FEF6DFCD2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151.04</c:v>
                </c:pt>
                <c:pt idx="1">
                  <c:v>152.56</c:v>
                </c:pt>
                <c:pt idx="2">
                  <c:v>156.12</c:v>
                </c:pt>
                <c:pt idx="3">
                  <c:v>174.91</c:v>
                </c:pt>
                <c:pt idx="4">
                  <c:v>172.64</c:v>
                </c:pt>
              </c:numCache>
            </c:numRef>
          </c:val>
          <c:extLst>
            <c:ext xmlns:c16="http://schemas.microsoft.com/office/drawing/2014/chart" uri="{C3380CC4-5D6E-409C-BE32-E72D297353CC}">
              <c16:uniqueId val="{00000000-D7C2-403D-AC6A-1F4941F8DE9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D7C2-403D-AC6A-1F4941F8DE9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132.9</c:v>
                </c:pt>
                <c:pt idx="1">
                  <c:v>130.76</c:v>
                </c:pt>
                <c:pt idx="2">
                  <c:v>131.56</c:v>
                </c:pt>
                <c:pt idx="3">
                  <c:v>117.35</c:v>
                </c:pt>
                <c:pt idx="4">
                  <c:v>126.32</c:v>
                </c:pt>
              </c:numCache>
            </c:numRef>
          </c:val>
          <c:extLst>
            <c:ext xmlns:c16="http://schemas.microsoft.com/office/drawing/2014/chart" uri="{C3380CC4-5D6E-409C-BE32-E72D297353CC}">
              <c16:uniqueId val="{00000000-4106-47F9-8535-E7FE7EAC93C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4106-47F9-8535-E7FE7EAC93C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33.409999999999997</c:v>
                </c:pt>
                <c:pt idx="1">
                  <c:v>33.97</c:v>
                </c:pt>
                <c:pt idx="2">
                  <c:v>33.76</c:v>
                </c:pt>
                <c:pt idx="3">
                  <c:v>37.840000000000003</c:v>
                </c:pt>
                <c:pt idx="4">
                  <c:v>35.15</c:v>
                </c:pt>
              </c:numCache>
            </c:numRef>
          </c:val>
          <c:extLst>
            <c:ext xmlns:c16="http://schemas.microsoft.com/office/drawing/2014/chart" uri="{C3380CC4-5D6E-409C-BE32-E72D297353CC}">
              <c16:uniqueId val="{00000000-BE6F-45CE-9333-3236AB7CC32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BE6F-45CE-9333-3236AB7CC32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31" zoomScale="70" zoomScaleNormal="7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長野県</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自治体職員</v>
      </c>
      <c r="AE8" s="60"/>
      <c r="AF8" s="60"/>
      <c r="AG8" s="60"/>
      <c r="AH8" s="60"/>
      <c r="AI8" s="60"/>
      <c r="AJ8" s="60"/>
      <c r="AK8" s="4"/>
      <c r="AL8" s="61">
        <f>データ!$R$6</f>
        <v>2087307</v>
      </c>
      <c r="AM8" s="61"/>
      <c r="AN8" s="61"/>
      <c r="AO8" s="61"/>
      <c r="AP8" s="61"/>
      <c r="AQ8" s="61"/>
      <c r="AR8" s="61"/>
      <c r="AS8" s="61"/>
      <c r="AT8" s="52">
        <f>データ!$S$6</f>
        <v>13561.56</v>
      </c>
      <c r="AU8" s="53"/>
      <c r="AV8" s="53"/>
      <c r="AW8" s="53"/>
      <c r="AX8" s="53"/>
      <c r="AY8" s="53"/>
      <c r="AZ8" s="53"/>
      <c r="BA8" s="53"/>
      <c r="BB8" s="54">
        <f>データ!$T$6</f>
        <v>153.91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83.88</v>
      </c>
      <c r="J10" s="53"/>
      <c r="K10" s="53"/>
      <c r="L10" s="53"/>
      <c r="M10" s="53"/>
      <c r="N10" s="53"/>
      <c r="O10" s="64"/>
      <c r="P10" s="54">
        <f>データ!$P$6</f>
        <v>99.44</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312201</v>
      </c>
      <c r="AM10" s="61"/>
      <c r="AN10" s="61"/>
      <c r="AO10" s="61"/>
      <c r="AP10" s="61"/>
      <c r="AQ10" s="61"/>
      <c r="AR10" s="61"/>
      <c r="AS10" s="61"/>
      <c r="AT10" s="52">
        <f>データ!$V$6</f>
        <v>254.99</v>
      </c>
      <c r="AU10" s="53"/>
      <c r="AV10" s="53"/>
      <c r="AW10" s="53"/>
      <c r="AX10" s="53"/>
      <c r="AY10" s="53"/>
      <c r="AZ10" s="53"/>
      <c r="BA10" s="53"/>
      <c r="BB10" s="54">
        <f>データ!$W$6</f>
        <v>1224.3699999999999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YAczDYY37jkVlf3MjG4OjejZV5DSgzCA6Id5r3mu/oPXJfwNTocbSs61tZy55FJANjQySXxfKxiRn35QFPr78w==" saltValue="89yQWmulEQLzA4hiaysHf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200000</v>
      </c>
      <c r="D6" s="34">
        <f t="shared" si="3"/>
        <v>46</v>
      </c>
      <c r="E6" s="34">
        <f t="shared" si="3"/>
        <v>1</v>
      </c>
      <c r="F6" s="34">
        <f t="shared" si="3"/>
        <v>0</v>
      </c>
      <c r="G6" s="34">
        <f t="shared" si="3"/>
        <v>2</v>
      </c>
      <c r="H6" s="34" t="str">
        <f t="shared" si="3"/>
        <v>長野県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83.88</v>
      </c>
      <c r="P6" s="35">
        <f t="shared" si="3"/>
        <v>99.44</v>
      </c>
      <c r="Q6" s="35">
        <f t="shared" si="3"/>
        <v>0</v>
      </c>
      <c r="R6" s="35">
        <f t="shared" si="3"/>
        <v>2087307</v>
      </c>
      <c r="S6" s="35">
        <f t="shared" si="3"/>
        <v>13561.56</v>
      </c>
      <c r="T6" s="35">
        <f t="shared" si="3"/>
        <v>153.91</v>
      </c>
      <c r="U6" s="35">
        <f t="shared" si="3"/>
        <v>312201</v>
      </c>
      <c r="V6" s="35">
        <f t="shared" si="3"/>
        <v>254.99</v>
      </c>
      <c r="W6" s="35">
        <f t="shared" si="3"/>
        <v>1224.3699999999999</v>
      </c>
      <c r="X6" s="36">
        <f>IF(X7="",NA(),X7)</f>
        <v>133.22999999999999</v>
      </c>
      <c r="Y6" s="36">
        <f t="shared" ref="Y6:AG6" si="4">IF(Y7="",NA(),Y7)</f>
        <v>131.34</v>
      </c>
      <c r="Z6" s="36">
        <f t="shared" si="4"/>
        <v>130.38</v>
      </c>
      <c r="AA6" s="36">
        <f t="shared" si="4"/>
        <v>120.06</v>
      </c>
      <c r="AB6" s="36">
        <f t="shared" si="4"/>
        <v>124.92</v>
      </c>
      <c r="AC6" s="36">
        <f t="shared" si="4"/>
        <v>113.33</v>
      </c>
      <c r="AD6" s="36">
        <f t="shared" si="4"/>
        <v>114.05</v>
      </c>
      <c r="AE6" s="36">
        <f t="shared" si="4"/>
        <v>114.26</v>
      </c>
      <c r="AF6" s="36">
        <f t="shared" si="4"/>
        <v>112.98</v>
      </c>
      <c r="AG6" s="36">
        <f t="shared" si="4"/>
        <v>112.91</v>
      </c>
      <c r="AH6" s="35" t="str">
        <f>IF(AH7="","",IF(AH7="-","【-】","【"&amp;SUBSTITUTE(TEXT(AH7,"#,##0.00"),"-","△")&amp;"】"))</f>
        <v>【112.91】</v>
      </c>
      <c r="AI6" s="35">
        <f>IF(AI7="",NA(),AI7)</f>
        <v>0</v>
      </c>
      <c r="AJ6" s="35">
        <f t="shared" ref="AJ6:AR6" si="5">IF(AJ7="",NA(),AJ7)</f>
        <v>0</v>
      </c>
      <c r="AK6" s="35">
        <f t="shared" si="5"/>
        <v>0</v>
      </c>
      <c r="AL6" s="35">
        <f t="shared" si="5"/>
        <v>0</v>
      </c>
      <c r="AM6" s="35">
        <f t="shared" si="5"/>
        <v>0</v>
      </c>
      <c r="AN6" s="36">
        <f t="shared" si="5"/>
        <v>17.39</v>
      </c>
      <c r="AO6" s="36">
        <f t="shared" si="5"/>
        <v>12.65</v>
      </c>
      <c r="AP6" s="36">
        <f t="shared" si="5"/>
        <v>10.58</v>
      </c>
      <c r="AQ6" s="36">
        <f t="shared" si="5"/>
        <v>10.49</v>
      </c>
      <c r="AR6" s="36">
        <f t="shared" si="5"/>
        <v>9.92</v>
      </c>
      <c r="AS6" s="35" t="str">
        <f>IF(AS7="","",IF(AS7="-","【-】","【"&amp;SUBSTITUTE(TEXT(AS7,"#,##0.00"),"-","△")&amp;"】"))</f>
        <v>【9.92】</v>
      </c>
      <c r="AT6" s="36">
        <f>IF(AT7="",NA(),AT7)</f>
        <v>1090.98</v>
      </c>
      <c r="AU6" s="36">
        <f t="shared" ref="AU6:BC6" si="6">IF(AU7="",NA(),AU7)</f>
        <v>1359.65</v>
      </c>
      <c r="AV6" s="36">
        <f t="shared" si="6"/>
        <v>1666.26</v>
      </c>
      <c r="AW6" s="36">
        <f t="shared" si="6"/>
        <v>1400.59</v>
      </c>
      <c r="AX6" s="36">
        <f t="shared" si="6"/>
        <v>1759.9</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151.04</v>
      </c>
      <c r="BF6" s="36">
        <f t="shared" ref="BF6:BN6" si="7">IF(BF7="",NA(),BF7)</f>
        <v>152.56</v>
      </c>
      <c r="BG6" s="36">
        <f t="shared" si="7"/>
        <v>156.12</v>
      </c>
      <c r="BH6" s="36">
        <f t="shared" si="7"/>
        <v>174.91</v>
      </c>
      <c r="BI6" s="36">
        <f t="shared" si="7"/>
        <v>172.64</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132.9</v>
      </c>
      <c r="BQ6" s="36">
        <f t="shared" ref="BQ6:BY6" si="8">IF(BQ7="",NA(),BQ7)</f>
        <v>130.76</v>
      </c>
      <c r="BR6" s="36">
        <f t="shared" si="8"/>
        <v>131.56</v>
      </c>
      <c r="BS6" s="36">
        <f t="shared" si="8"/>
        <v>117.35</v>
      </c>
      <c r="BT6" s="36">
        <f t="shared" si="8"/>
        <v>126.32</v>
      </c>
      <c r="BU6" s="36">
        <f t="shared" si="8"/>
        <v>112.81</v>
      </c>
      <c r="BV6" s="36">
        <f t="shared" si="8"/>
        <v>113.88</v>
      </c>
      <c r="BW6" s="36">
        <f t="shared" si="8"/>
        <v>114.14</v>
      </c>
      <c r="BX6" s="36">
        <f t="shared" si="8"/>
        <v>112.83</v>
      </c>
      <c r="BY6" s="36">
        <f t="shared" si="8"/>
        <v>112.84</v>
      </c>
      <c r="BZ6" s="35" t="str">
        <f>IF(BZ7="","",IF(BZ7="-","【-】","【"&amp;SUBSTITUTE(TEXT(BZ7,"#,##0.00"),"-","△")&amp;"】"))</f>
        <v>【112.84】</v>
      </c>
      <c r="CA6" s="36">
        <f>IF(CA7="",NA(),CA7)</f>
        <v>33.409999999999997</v>
      </c>
      <c r="CB6" s="36">
        <f t="shared" ref="CB6:CJ6" si="9">IF(CB7="",NA(),CB7)</f>
        <v>33.97</v>
      </c>
      <c r="CC6" s="36">
        <f t="shared" si="9"/>
        <v>33.76</v>
      </c>
      <c r="CD6" s="36">
        <f t="shared" si="9"/>
        <v>37.840000000000003</v>
      </c>
      <c r="CE6" s="36">
        <f t="shared" si="9"/>
        <v>35.15</v>
      </c>
      <c r="CF6" s="36">
        <f t="shared" si="9"/>
        <v>75.3</v>
      </c>
      <c r="CG6" s="36">
        <f t="shared" si="9"/>
        <v>74.02</v>
      </c>
      <c r="CH6" s="36">
        <f t="shared" si="9"/>
        <v>73.03</v>
      </c>
      <c r="CI6" s="36">
        <f t="shared" si="9"/>
        <v>73.86</v>
      </c>
      <c r="CJ6" s="36">
        <f t="shared" si="9"/>
        <v>73.849999999999994</v>
      </c>
      <c r="CK6" s="35" t="str">
        <f>IF(CK7="","",IF(CK7="-","【-】","【"&amp;SUBSTITUTE(TEXT(CK7,"#,##0.00"),"-","△")&amp;"】"))</f>
        <v>【73.85】</v>
      </c>
      <c r="CL6" s="36">
        <f>IF(CL7="",NA(),CL7)</f>
        <v>98.26</v>
      </c>
      <c r="CM6" s="36">
        <f t="shared" ref="CM6:CU6" si="10">IF(CM7="",NA(),CM7)</f>
        <v>99.92</v>
      </c>
      <c r="CN6" s="36">
        <f t="shared" si="10"/>
        <v>99.57</v>
      </c>
      <c r="CO6" s="36">
        <f t="shared" si="10"/>
        <v>99.53</v>
      </c>
      <c r="CP6" s="36">
        <f t="shared" si="10"/>
        <v>99.97</v>
      </c>
      <c r="CQ6" s="36">
        <f t="shared" si="10"/>
        <v>61.82</v>
      </c>
      <c r="CR6" s="36">
        <f t="shared" si="10"/>
        <v>61.66</v>
      </c>
      <c r="CS6" s="36">
        <f t="shared" si="10"/>
        <v>62.19</v>
      </c>
      <c r="CT6" s="36">
        <f t="shared" si="10"/>
        <v>61.77</v>
      </c>
      <c r="CU6" s="36">
        <f t="shared" si="10"/>
        <v>61.69</v>
      </c>
      <c r="CV6" s="35" t="str">
        <f>IF(CV7="","",IF(CV7="-","【-】","【"&amp;SUBSTITUTE(TEXT(CV7,"#,##0.00"),"-","△")&amp;"】"))</f>
        <v>【61.69】</v>
      </c>
      <c r="CW6" s="36">
        <f>IF(CW7="",NA(),CW7)</f>
        <v>100</v>
      </c>
      <c r="CX6" s="36">
        <f t="shared" ref="CX6:DF6" si="11">IF(CX7="",NA(),CX7)</f>
        <v>100</v>
      </c>
      <c r="CY6" s="36">
        <f t="shared" si="11"/>
        <v>100</v>
      </c>
      <c r="CZ6" s="36">
        <f t="shared" si="11"/>
        <v>100</v>
      </c>
      <c r="DA6" s="36">
        <f t="shared" si="11"/>
        <v>100</v>
      </c>
      <c r="DB6" s="36">
        <f t="shared" si="11"/>
        <v>100.03</v>
      </c>
      <c r="DC6" s="36">
        <f t="shared" si="11"/>
        <v>100.05</v>
      </c>
      <c r="DD6" s="36">
        <f t="shared" si="11"/>
        <v>100.05</v>
      </c>
      <c r="DE6" s="36">
        <f t="shared" si="11"/>
        <v>100.08</v>
      </c>
      <c r="DF6" s="36">
        <f t="shared" si="11"/>
        <v>100</v>
      </c>
      <c r="DG6" s="35" t="str">
        <f>IF(DG7="","",IF(DG7="-","【-】","【"&amp;SUBSTITUTE(TEXT(DG7,"#,##0.00"),"-","△")&amp;"】"))</f>
        <v>【100.00】</v>
      </c>
      <c r="DH6" s="36">
        <f>IF(DH7="",NA(),DH7)</f>
        <v>55.96</v>
      </c>
      <c r="DI6" s="36">
        <f t="shared" ref="DI6:DQ6" si="12">IF(DI7="",NA(),DI7)</f>
        <v>56.83</v>
      </c>
      <c r="DJ6" s="36">
        <f t="shared" si="12"/>
        <v>55.75</v>
      </c>
      <c r="DK6" s="36">
        <f t="shared" si="12"/>
        <v>56</v>
      </c>
      <c r="DL6" s="36">
        <f t="shared" si="12"/>
        <v>57.16</v>
      </c>
      <c r="DM6" s="36">
        <f t="shared" si="12"/>
        <v>52.4</v>
      </c>
      <c r="DN6" s="36">
        <f t="shared" si="12"/>
        <v>53.56</v>
      </c>
      <c r="DO6" s="36">
        <f t="shared" si="12"/>
        <v>54.73</v>
      </c>
      <c r="DP6" s="36">
        <f t="shared" si="12"/>
        <v>55.77</v>
      </c>
      <c r="DQ6" s="36">
        <f t="shared" si="12"/>
        <v>56.48</v>
      </c>
      <c r="DR6" s="35" t="str">
        <f>IF(DR7="","",IF(DR7="-","【-】","【"&amp;SUBSTITUTE(TEXT(DR7,"#,##0.00"),"-","△")&amp;"】"))</f>
        <v>【56.48】</v>
      </c>
      <c r="DS6" s="35">
        <f>IF(DS7="",NA(),DS7)</f>
        <v>0</v>
      </c>
      <c r="DT6" s="35">
        <f t="shared" ref="DT6:EB6" si="13">IF(DT7="",NA(),DT7)</f>
        <v>0</v>
      </c>
      <c r="DU6" s="35">
        <f t="shared" si="13"/>
        <v>0</v>
      </c>
      <c r="DV6" s="35">
        <f t="shared" si="13"/>
        <v>0</v>
      </c>
      <c r="DW6" s="35">
        <f t="shared" si="13"/>
        <v>0</v>
      </c>
      <c r="DX6" s="36">
        <f t="shared" si="13"/>
        <v>18.05</v>
      </c>
      <c r="DY6" s="36">
        <f t="shared" si="13"/>
        <v>19.440000000000001</v>
      </c>
      <c r="DZ6" s="36">
        <f t="shared" si="13"/>
        <v>22.46</v>
      </c>
      <c r="EA6" s="36">
        <f t="shared" si="13"/>
        <v>25.84</v>
      </c>
      <c r="EB6" s="36">
        <f t="shared" si="13"/>
        <v>27.61</v>
      </c>
      <c r="EC6" s="35" t="str">
        <f>IF(EC7="","",IF(EC7="-","【-】","【"&amp;SUBSTITUTE(TEXT(EC7,"#,##0.00"),"-","△")&amp;"】"))</f>
        <v>【27.61】</v>
      </c>
      <c r="ED6" s="36">
        <f>IF(ED7="",NA(),ED7)</f>
        <v>0.57999999999999996</v>
      </c>
      <c r="EE6" s="36">
        <f t="shared" ref="EE6:EM6" si="14">IF(EE7="",NA(),EE7)</f>
        <v>0.56000000000000005</v>
      </c>
      <c r="EF6" s="36">
        <f t="shared" si="14"/>
        <v>5.49</v>
      </c>
      <c r="EG6" s="36">
        <f t="shared" si="14"/>
        <v>1.76</v>
      </c>
      <c r="EH6" s="36">
        <f t="shared" si="14"/>
        <v>1.96</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15">
      <c r="A7" s="29"/>
      <c r="B7" s="38">
        <v>2019</v>
      </c>
      <c r="C7" s="38">
        <v>200000</v>
      </c>
      <c r="D7" s="38">
        <v>46</v>
      </c>
      <c r="E7" s="38">
        <v>1</v>
      </c>
      <c r="F7" s="38">
        <v>0</v>
      </c>
      <c r="G7" s="38">
        <v>2</v>
      </c>
      <c r="H7" s="38" t="s">
        <v>93</v>
      </c>
      <c r="I7" s="38" t="s">
        <v>94</v>
      </c>
      <c r="J7" s="38" t="s">
        <v>95</v>
      </c>
      <c r="K7" s="38" t="s">
        <v>96</v>
      </c>
      <c r="L7" s="38" t="s">
        <v>97</v>
      </c>
      <c r="M7" s="38" t="s">
        <v>98</v>
      </c>
      <c r="N7" s="39" t="s">
        <v>99</v>
      </c>
      <c r="O7" s="39">
        <v>83.88</v>
      </c>
      <c r="P7" s="39">
        <v>99.44</v>
      </c>
      <c r="Q7" s="39">
        <v>0</v>
      </c>
      <c r="R7" s="39">
        <v>2087307</v>
      </c>
      <c r="S7" s="39">
        <v>13561.56</v>
      </c>
      <c r="T7" s="39">
        <v>153.91</v>
      </c>
      <c r="U7" s="39">
        <v>312201</v>
      </c>
      <c r="V7" s="39">
        <v>254.99</v>
      </c>
      <c r="W7" s="39">
        <v>1224.3699999999999</v>
      </c>
      <c r="X7" s="39">
        <v>133.22999999999999</v>
      </c>
      <c r="Y7" s="39">
        <v>131.34</v>
      </c>
      <c r="Z7" s="39">
        <v>130.38</v>
      </c>
      <c r="AA7" s="39">
        <v>120.06</v>
      </c>
      <c r="AB7" s="39">
        <v>124.92</v>
      </c>
      <c r="AC7" s="39">
        <v>113.33</v>
      </c>
      <c r="AD7" s="39">
        <v>114.05</v>
      </c>
      <c r="AE7" s="39">
        <v>114.26</v>
      </c>
      <c r="AF7" s="39">
        <v>112.98</v>
      </c>
      <c r="AG7" s="39">
        <v>112.91</v>
      </c>
      <c r="AH7" s="39">
        <v>112.91</v>
      </c>
      <c r="AI7" s="39">
        <v>0</v>
      </c>
      <c r="AJ7" s="39">
        <v>0</v>
      </c>
      <c r="AK7" s="39">
        <v>0</v>
      </c>
      <c r="AL7" s="39">
        <v>0</v>
      </c>
      <c r="AM7" s="39">
        <v>0</v>
      </c>
      <c r="AN7" s="39">
        <v>17.39</v>
      </c>
      <c r="AO7" s="39">
        <v>12.65</v>
      </c>
      <c r="AP7" s="39">
        <v>10.58</v>
      </c>
      <c r="AQ7" s="39">
        <v>10.49</v>
      </c>
      <c r="AR7" s="39">
        <v>9.92</v>
      </c>
      <c r="AS7" s="39">
        <v>9.92</v>
      </c>
      <c r="AT7" s="39">
        <v>1090.98</v>
      </c>
      <c r="AU7" s="39">
        <v>1359.65</v>
      </c>
      <c r="AV7" s="39">
        <v>1666.26</v>
      </c>
      <c r="AW7" s="39">
        <v>1400.59</v>
      </c>
      <c r="AX7" s="39">
        <v>1759.9</v>
      </c>
      <c r="AY7" s="39">
        <v>212.95</v>
      </c>
      <c r="AZ7" s="39">
        <v>224.41</v>
      </c>
      <c r="BA7" s="39">
        <v>243.44</v>
      </c>
      <c r="BB7" s="39">
        <v>258.49</v>
      </c>
      <c r="BC7" s="39">
        <v>271.10000000000002</v>
      </c>
      <c r="BD7" s="39">
        <v>271.10000000000002</v>
      </c>
      <c r="BE7" s="39">
        <v>151.04</v>
      </c>
      <c r="BF7" s="39">
        <v>152.56</v>
      </c>
      <c r="BG7" s="39">
        <v>156.12</v>
      </c>
      <c r="BH7" s="39">
        <v>174.91</v>
      </c>
      <c r="BI7" s="39">
        <v>172.64</v>
      </c>
      <c r="BJ7" s="39">
        <v>333.48</v>
      </c>
      <c r="BK7" s="39">
        <v>320.31</v>
      </c>
      <c r="BL7" s="39">
        <v>303.26</v>
      </c>
      <c r="BM7" s="39">
        <v>290.31</v>
      </c>
      <c r="BN7" s="39">
        <v>272.95999999999998</v>
      </c>
      <c r="BO7" s="39">
        <v>272.95999999999998</v>
      </c>
      <c r="BP7" s="39">
        <v>132.9</v>
      </c>
      <c r="BQ7" s="39">
        <v>130.76</v>
      </c>
      <c r="BR7" s="39">
        <v>131.56</v>
      </c>
      <c r="BS7" s="39">
        <v>117.35</v>
      </c>
      <c r="BT7" s="39">
        <v>126.32</v>
      </c>
      <c r="BU7" s="39">
        <v>112.81</v>
      </c>
      <c r="BV7" s="39">
        <v>113.88</v>
      </c>
      <c r="BW7" s="39">
        <v>114.14</v>
      </c>
      <c r="BX7" s="39">
        <v>112.83</v>
      </c>
      <c r="BY7" s="39">
        <v>112.84</v>
      </c>
      <c r="BZ7" s="39">
        <v>112.84</v>
      </c>
      <c r="CA7" s="39">
        <v>33.409999999999997</v>
      </c>
      <c r="CB7" s="39">
        <v>33.97</v>
      </c>
      <c r="CC7" s="39">
        <v>33.76</v>
      </c>
      <c r="CD7" s="39">
        <v>37.840000000000003</v>
      </c>
      <c r="CE7" s="39">
        <v>35.15</v>
      </c>
      <c r="CF7" s="39">
        <v>75.3</v>
      </c>
      <c r="CG7" s="39">
        <v>74.02</v>
      </c>
      <c r="CH7" s="39">
        <v>73.03</v>
      </c>
      <c r="CI7" s="39">
        <v>73.86</v>
      </c>
      <c r="CJ7" s="39">
        <v>73.849999999999994</v>
      </c>
      <c r="CK7" s="39">
        <v>73.849999999999994</v>
      </c>
      <c r="CL7" s="39">
        <v>98.26</v>
      </c>
      <c r="CM7" s="39">
        <v>99.92</v>
      </c>
      <c r="CN7" s="39">
        <v>99.57</v>
      </c>
      <c r="CO7" s="39">
        <v>99.53</v>
      </c>
      <c r="CP7" s="39">
        <v>99.97</v>
      </c>
      <c r="CQ7" s="39">
        <v>61.82</v>
      </c>
      <c r="CR7" s="39">
        <v>61.66</v>
      </c>
      <c r="CS7" s="39">
        <v>62.19</v>
      </c>
      <c r="CT7" s="39">
        <v>61.77</v>
      </c>
      <c r="CU7" s="39">
        <v>61.69</v>
      </c>
      <c r="CV7" s="39">
        <v>61.69</v>
      </c>
      <c r="CW7" s="39">
        <v>100</v>
      </c>
      <c r="CX7" s="39">
        <v>100</v>
      </c>
      <c r="CY7" s="39">
        <v>100</v>
      </c>
      <c r="CZ7" s="39">
        <v>100</v>
      </c>
      <c r="DA7" s="39">
        <v>100</v>
      </c>
      <c r="DB7" s="39">
        <v>100.03</v>
      </c>
      <c r="DC7" s="39">
        <v>100.05</v>
      </c>
      <c r="DD7" s="39">
        <v>100.05</v>
      </c>
      <c r="DE7" s="39">
        <v>100.08</v>
      </c>
      <c r="DF7" s="39">
        <v>100</v>
      </c>
      <c r="DG7" s="39">
        <v>100</v>
      </c>
      <c r="DH7" s="39">
        <v>55.96</v>
      </c>
      <c r="DI7" s="39">
        <v>56.83</v>
      </c>
      <c r="DJ7" s="39">
        <v>55.75</v>
      </c>
      <c r="DK7" s="39">
        <v>56</v>
      </c>
      <c r="DL7" s="39">
        <v>57.16</v>
      </c>
      <c r="DM7" s="39">
        <v>52.4</v>
      </c>
      <c r="DN7" s="39">
        <v>53.56</v>
      </c>
      <c r="DO7" s="39">
        <v>54.73</v>
      </c>
      <c r="DP7" s="39">
        <v>55.77</v>
      </c>
      <c r="DQ7" s="39">
        <v>56.48</v>
      </c>
      <c r="DR7" s="39">
        <v>56.48</v>
      </c>
      <c r="DS7" s="39">
        <v>0</v>
      </c>
      <c r="DT7" s="39">
        <v>0</v>
      </c>
      <c r="DU7" s="39">
        <v>0</v>
      </c>
      <c r="DV7" s="39">
        <v>0</v>
      </c>
      <c r="DW7" s="39">
        <v>0</v>
      </c>
      <c r="DX7" s="39">
        <v>18.05</v>
      </c>
      <c r="DY7" s="39">
        <v>19.440000000000001</v>
      </c>
      <c r="DZ7" s="39">
        <v>22.46</v>
      </c>
      <c r="EA7" s="39">
        <v>25.84</v>
      </c>
      <c r="EB7" s="39">
        <v>27.61</v>
      </c>
      <c r="EC7" s="39">
        <v>27.61</v>
      </c>
      <c r="ED7" s="39">
        <v>0.57999999999999996</v>
      </c>
      <c r="EE7" s="39">
        <v>0.56000000000000005</v>
      </c>
      <c r="EF7" s="39">
        <v>5.49</v>
      </c>
      <c r="EG7" s="39">
        <v>1.76</v>
      </c>
      <c r="EH7" s="39">
        <v>1.96</v>
      </c>
      <c r="EI7" s="39">
        <v>0.26</v>
      </c>
      <c r="EJ7" s="39">
        <v>0.24</v>
      </c>
      <c r="EK7" s="39">
        <v>0.27</v>
      </c>
      <c r="EL7" s="39">
        <v>0.24</v>
      </c>
      <c r="EM7" s="39">
        <v>0.2</v>
      </c>
      <c r="EN7" s="39">
        <v>0.2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N0203112</cp:lastModifiedBy>
  <cp:lastPrinted>2021-01-25T10:35:16Z</cp:lastPrinted>
  <dcterms:created xsi:type="dcterms:W3CDTF">2020-12-04T02:08:16Z</dcterms:created>
  <dcterms:modified xsi:type="dcterms:W3CDTF">2021-01-25T10:35:17Z</dcterms:modified>
  <cp:category/>
</cp:coreProperties>
</file>