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520D13e\生排server2018\00_業務\301_予算\001_予算見積書\010 予算担当\043 決算統計・交付税資料\経営分析\R2(R元決算）\"/>
    </mc:Choice>
  </mc:AlternateContent>
  <workbookProtection workbookAlgorithmName="SHA-512" workbookHashValue="njiPYzNjKap7x8/ytGuvg/NitJYLeVLM4RCURuHGLFtsnNJqeSqTzzcT5k3ms0gG4wxBbAxn1k0qgyp7+j4b4g==" workbookSaltValue="gdAvpM7r6toLeg7Feux5sg==" workbookSpinCount="100000" lockStructure="1"/>
  <bookViews>
    <workbookView xWindow="0" yWindow="0" windowWidth="19200" windowHeight="719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I10" i="4" s="1"/>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L8" i="4"/>
  <c r="W8" i="4"/>
  <c r="P8" i="4"/>
  <c r="B6" i="4"/>
</calcChain>
</file>

<file path=xl/sharedStrings.xml><?xml version="1.0" encoding="utf-8"?>
<sst xmlns="http://schemas.openxmlformats.org/spreadsheetml/2006/main" count="319" uniqueCount="118">
  <si>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</si>
  <si>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</si>
  <si>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</si>
  <si>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</si>
  <si>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</si>
  <si>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</si>
  <si>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</si>
  <si>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</si>
  <si>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</si>
  <si>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</si>
  <si>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</si>
  <si>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</si>
  <si>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</si>
  <si>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</si>
  <si>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</si>
  <si>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</si>
  <si>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</si>
  <si>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</si>
  <si>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</si>
  <si>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</si>
  <si>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</si>
  <si>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</si>
  <si>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</si>
  <si>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</si>
  <si>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</si>
  <si>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</si>
  <si>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</si>
  <si>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</si>
  <si>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</si>
  <si>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</si>
  <si>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</si>
  <si>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</si>
  <si>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</si>
  <si>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</si>
  <si>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</si>
  <si>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</si>
  <si>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</si>
  <si>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</si>
  <si>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</si>
  <si>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</si>
  <si>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</si>
  <si>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</si>
  <si>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</si>
  <si>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</si>
  <si>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</si>
  <si>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</si>
  <si>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</si>
  <si>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</si>
  <si>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</si>
  <si>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</si>
  <si>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</si>
  <si>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</si>
  <si>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</si>
  <si>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</si>
  <si>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</si>
  <si>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</si>
  <si>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</si>
  <si>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</si>
  <si>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</si>
  <si>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</si>
  <si>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</si>
  <si>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</si>
  <si>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</si>
  <si>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</si>
  <si>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</si>
  <si>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</si>
  <si>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</si>
  <si>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</si>
  <si>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</si>
  <si>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</si>
  <si>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</si>
  <si>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</si>
  <si>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</si>
  <si>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</si>
  <si>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</si>
  <si>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</si>
  <si>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</si>
  <si>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</si>
  <si>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</si>
  <si>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</si>
  <si>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</si>
  <si>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</si>
  <si>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</si>
  <si>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</si>
  <si>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</si>
  <si>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</si>
  <si>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</si>
  <si>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</si>
  <si>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</si>
  <si>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</si>
  <si>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</si>
  <si>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</si>
  <si>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</si>
  <si>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</si>
  <si>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</si>
  <si>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</si>
  <si>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</si>
  <si>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</si>
  <si>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</si>
  <si>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</si>
  <si>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</si>
  <si>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</si>
  <si>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</si>
  <si>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</si>
  <si>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</si>
  <si>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</si>
  <si>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</si>
  <si>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</si>
  <si>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</si>
  <si>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</si>
  <si>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</si>
  <si>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</si>
  <si>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</si>
  <si>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</si>
  <si>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</si>
  <si>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人口減少等により処理汚水量の減少が見込まれる中、水洗化率の向上や適正な使用料の設定による料金収入の確保とともに、省エネ機器や省エネ運転の導入、包括的民間委託等による維持管理費の更なる経費節減に努め、経営の健全化を図る必要があります。
　また、施設の更新にあたっては、処理汚水量の減少を見据え、将来的に必要な処理能力に見合った施設規模、処理性能を検討していきます。</t>
    <phoneticPr fontId="4"/>
  </si>
  <si>
    <t>●経常収支比率について
　流域下水道事業は、複数の市町村の維持管理負担金において経営されており、減価償却費についても、投資段階で回収されているものとし、同額の長期前受金戻入が見込まれることから、収支は概ね±０円で推移すると考えられます。
●流動比率について
100％を大きく下回っておりますが、企業債の償還に充てる財源が4月に収入となったことによるものと考えられます。
●企業債残高について
　今後は減少傾向にありますが、施設の更新時期を今後迎えるため、人口減少等を見据えた適正な規模による更新計画が必要になると考えられます。
●汚水処理原価について
　管理する４処理場のうち、２処理場は供用開始後年数が30年未満であり、企業債の元利償還費用が多いことなどから、類似団体の平均値と比較して高い数値になっていると考えられます。
●施設利用率について
　類似団体と比較して高い水準であり、処理量と処理能力の乖離が小さく、概ね適切な規模の経営がなされています。
●水洗化率について
　類似団体の平均値に近い数値となっています。関連市町村において水洗化率向上の取組を進めていきます。</t>
    <rPh sb="1" eb="3">
      <t>ケイジョウ</t>
    </rPh>
    <rPh sb="29" eb="31">
      <t>イジ</t>
    </rPh>
    <rPh sb="31" eb="33">
      <t>カンリ</t>
    </rPh>
    <rPh sb="33" eb="36">
      <t>フタンキン</t>
    </rPh>
    <rPh sb="40" eb="42">
      <t>ケイエイ</t>
    </rPh>
    <rPh sb="48" eb="50">
      <t>ゲンカ</t>
    </rPh>
    <rPh sb="50" eb="52">
      <t>ショウキャク</t>
    </rPh>
    <rPh sb="52" eb="53">
      <t>ヒ</t>
    </rPh>
    <rPh sb="59" eb="61">
      <t>トウシ</t>
    </rPh>
    <rPh sb="61" eb="63">
      <t>ダンカイ</t>
    </rPh>
    <rPh sb="64" eb="66">
      <t>カイシュウ</t>
    </rPh>
    <rPh sb="76" eb="78">
      <t>ドウガク</t>
    </rPh>
    <rPh sb="79" eb="81">
      <t>チョウキ</t>
    </rPh>
    <rPh sb="81" eb="84">
      <t>マエウケキン</t>
    </rPh>
    <rPh sb="84" eb="86">
      <t>レイニュウ</t>
    </rPh>
    <rPh sb="87" eb="89">
      <t>ミコ</t>
    </rPh>
    <rPh sb="97" eb="99">
      <t>シュウシ</t>
    </rPh>
    <rPh sb="100" eb="101">
      <t>オオム</t>
    </rPh>
    <rPh sb="104" eb="105">
      <t>エン</t>
    </rPh>
    <rPh sb="106" eb="108">
      <t>スイイ</t>
    </rPh>
    <rPh sb="111" eb="112">
      <t>カンガ</t>
    </rPh>
    <rPh sb="120" eb="122">
      <t>リュウドウ</t>
    </rPh>
    <rPh sb="122" eb="124">
      <t>ヒリツ</t>
    </rPh>
    <rPh sb="134" eb="135">
      <t>オオ</t>
    </rPh>
    <rPh sb="137" eb="139">
      <t>シタマワ</t>
    </rPh>
    <rPh sb="154" eb="155">
      <t>ア</t>
    </rPh>
    <rPh sb="157" eb="159">
      <t>ザイゲン</t>
    </rPh>
    <rPh sb="161" eb="162">
      <t>ガツ</t>
    </rPh>
    <rPh sb="163" eb="165">
      <t>シュウニュウ</t>
    </rPh>
    <rPh sb="177" eb="178">
      <t>カンガ</t>
    </rPh>
    <rPh sb="380" eb="382">
      <t>ヒカク</t>
    </rPh>
    <rPh sb="384" eb="385">
      <t>タカ</t>
    </rPh>
    <rPh sb="386" eb="388">
      <t>スイジュン</t>
    </rPh>
    <rPh sb="392" eb="394">
      <t>ショリ</t>
    </rPh>
    <rPh sb="394" eb="395">
      <t>リョウ</t>
    </rPh>
    <rPh sb="396" eb="398">
      <t>ショリ</t>
    </rPh>
    <rPh sb="398" eb="400">
      <t>ノウリョク</t>
    </rPh>
    <rPh sb="401" eb="403">
      <t>カイリ</t>
    </rPh>
    <rPh sb="404" eb="405">
      <t>チイ</t>
    </rPh>
    <rPh sb="408" eb="409">
      <t>オオム</t>
    </rPh>
    <rPh sb="410" eb="412">
      <t>テキセツ</t>
    </rPh>
    <rPh sb="413" eb="415">
      <t>キボ</t>
    </rPh>
    <rPh sb="416" eb="418">
      <t>ケイエイ</t>
    </rPh>
    <phoneticPr fontId="4"/>
  </si>
  <si>
    <t xml:space="preserve">●有形固定資産減価償却率について
平成31年4月から公営企業会計に移行したことに伴い、過去の減価償却費が反映されない計上方法となっていることから、数値が低い状態となっております。
●管渠改善率について
　管渠の更新については、約10年後から更新時期を迎え始めることから、ストックマネジメント計画を策定し、処理場施設の改築更新とあわせて計画的、効率的に更新を行っていく必要があります。
</t>
    <rPh sb="1" eb="3">
      <t>ユウケイ</t>
    </rPh>
    <rPh sb="3" eb="5">
      <t>コテイ</t>
    </rPh>
    <rPh sb="5" eb="7">
      <t>シサン</t>
    </rPh>
    <rPh sb="7" eb="9">
      <t>ゲンカ</t>
    </rPh>
    <rPh sb="9" eb="11">
      <t>ショウキャク</t>
    </rPh>
    <rPh sb="11" eb="12">
      <t>リツ</t>
    </rPh>
    <rPh sb="17" eb="19">
      <t>ヘイセイ</t>
    </rPh>
    <rPh sb="21" eb="22">
      <t>ネン</t>
    </rPh>
    <rPh sb="23" eb="24">
      <t>ガツ</t>
    </rPh>
    <rPh sb="26" eb="28">
      <t>コウエイ</t>
    </rPh>
    <rPh sb="28" eb="30">
      <t>キギョウ</t>
    </rPh>
    <rPh sb="30" eb="32">
      <t>カイケイ</t>
    </rPh>
    <rPh sb="33" eb="35">
      <t>イコウ</t>
    </rPh>
    <rPh sb="40" eb="41">
      <t>トモナ</t>
    </rPh>
    <rPh sb="58" eb="60">
      <t>ケイジョウ</t>
    </rPh>
    <rPh sb="60" eb="62">
      <t>ホウホウ</t>
    </rPh>
    <rPh sb="73" eb="75">
      <t>スウチ</t>
    </rPh>
    <rPh sb="76" eb="77">
      <t>ヒク</t>
    </rPh>
    <rPh sb="78" eb="80">
      <t>ジョウタイ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</si>
</sst>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7.0000000000000007E-2</c:v>
                </c:pt>
              </c:numCache>
            </c:numRef>
          </c:val>
          <c:extLst>
            <c:ext xmlns:c16="http://schemas.microsoft.com/office/drawing/2014/chart" uri="{C3380CC4-5D6E-409C-BE32-E72D297353CC}">
              <c16:uniqueId val="{00000000-6D3D-445D-83FE-C49BB96CF52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7.0000000000000007E-2</c:v>
                </c:pt>
              </c:numCache>
            </c:numRef>
          </c:val>
          <c:smooth val="0"/>
          <c:extLst>
            <c:ext xmlns:c16="http://schemas.microsoft.com/office/drawing/2014/chart" uri="{C3380CC4-5D6E-409C-BE32-E72D297353CC}">
              <c16:uniqueId val="{00000001-6D3D-445D-83FE-C49BB96CF52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71.22</c:v>
                </c:pt>
              </c:numCache>
            </c:numRef>
          </c:val>
          <c:extLst>
            <c:ext xmlns:c16="http://schemas.microsoft.com/office/drawing/2014/chart" uri="{C3380CC4-5D6E-409C-BE32-E72D297353CC}">
              <c16:uniqueId val="{00000000-EFA0-42BC-8F61-7476ABE21E6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67.209999999999994</c:v>
                </c:pt>
              </c:numCache>
            </c:numRef>
          </c:val>
          <c:smooth val="0"/>
          <c:extLst>
            <c:ext xmlns:c16="http://schemas.microsoft.com/office/drawing/2014/chart" uri="{C3380CC4-5D6E-409C-BE32-E72D297353CC}">
              <c16:uniqueId val="{00000001-EFA0-42BC-8F61-7476ABE21E6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93.57</c:v>
                </c:pt>
              </c:numCache>
            </c:numRef>
          </c:val>
          <c:extLst>
            <c:ext xmlns:c16="http://schemas.microsoft.com/office/drawing/2014/chart" uri="{C3380CC4-5D6E-409C-BE32-E72D297353CC}">
              <c16:uniqueId val="{00000000-E76C-4969-9161-3539E8ED609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93.21</c:v>
                </c:pt>
              </c:numCache>
            </c:numRef>
          </c:val>
          <c:smooth val="0"/>
          <c:extLst>
            <c:ext xmlns:c16="http://schemas.microsoft.com/office/drawing/2014/chart" uri="{C3380CC4-5D6E-409C-BE32-E72D297353CC}">
              <c16:uniqueId val="{00000001-E76C-4969-9161-3539E8ED609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100.28</c:v>
                </c:pt>
              </c:numCache>
            </c:numRef>
          </c:val>
          <c:extLst>
            <c:ext xmlns:c16="http://schemas.microsoft.com/office/drawing/2014/chart" uri="{C3380CC4-5D6E-409C-BE32-E72D297353CC}">
              <c16:uniqueId val="{00000000-7A05-4287-BD4D-7AE83EBAF1F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100.49</c:v>
                </c:pt>
              </c:numCache>
            </c:numRef>
          </c:val>
          <c:smooth val="0"/>
          <c:extLst>
            <c:ext xmlns:c16="http://schemas.microsoft.com/office/drawing/2014/chart" uri="{C3380CC4-5D6E-409C-BE32-E72D297353CC}">
              <c16:uniqueId val="{00000001-7A05-4287-BD4D-7AE83EBAF1F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4.7699999999999996</c:v>
                </c:pt>
              </c:numCache>
            </c:numRef>
          </c:val>
          <c:extLst>
            <c:ext xmlns:c16="http://schemas.microsoft.com/office/drawing/2014/chart" uri="{C3380CC4-5D6E-409C-BE32-E72D297353CC}">
              <c16:uniqueId val="{00000000-813A-4D0C-8993-CF506DDFC12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39.35</c:v>
                </c:pt>
              </c:numCache>
            </c:numRef>
          </c:val>
          <c:smooth val="0"/>
          <c:extLst>
            <c:ext xmlns:c16="http://schemas.microsoft.com/office/drawing/2014/chart" uri="{C3380CC4-5D6E-409C-BE32-E72D297353CC}">
              <c16:uniqueId val="{00000001-813A-4D0C-8993-CF506DDFC12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6DA-4306-8A56-5B8A8AF4AF8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1.17</c:v>
                </c:pt>
              </c:numCache>
            </c:numRef>
          </c:val>
          <c:smooth val="0"/>
          <c:extLst>
            <c:ext xmlns:c16="http://schemas.microsoft.com/office/drawing/2014/chart" uri="{C3380CC4-5D6E-409C-BE32-E72D297353CC}">
              <c16:uniqueId val="{00000001-66DA-4306-8A56-5B8A8AF4AF8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206-49A9-B351-183BEFC582B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7.27</c:v>
                </c:pt>
              </c:numCache>
            </c:numRef>
          </c:val>
          <c:smooth val="0"/>
          <c:extLst>
            <c:ext xmlns:c16="http://schemas.microsoft.com/office/drawing/2014/chart" uri="{C3380CC4-5D6E-409C-BE32-E72D297353CC}">
              <c16:uniqueId val="{00000001-A206-49A9-B351-183BEFC582B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54.97</c:v>
                </c:pt>
              </c:numCache>
            </c:numRef>
          </c:val>
          <c:extLst>
            <c:ext xmlns:c16="http://schemas.microsoft.com/office/drawing/2014/chart" uri="{C3380CC4-5D6E-409C-BE32-E72D297353CC}">
              <c16:uniqueId val="{00000000-C27E-47AD-9139-6041F8F9EFE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97.37</c:v>
                </c:pt>
              </c:numCache>
            </c:numRef>
          </c:val>
          <c:smooth val="0"/>
          <c:extLst>
            <c:ext xmlns:c16="http://schemas.microsoft.com/office/drawing/2014/chart" uri="{C3380CC4-5D6E-409C-BE32-E72D297353CC}">
              <c16:uniqueId val="{00000001-C27E-47AD-9139-6041F8F9EFE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390.77</c:v>
                </c:pt>
              </c:numCache>
            </c:numRef>
          </c:val>
          <c:extLst>
            <c:ext xmlns:c16="http://schemas.microsoft.com/office/drawing/2014/chart" uri="{C3380CC4-5D6E-409C-BE32-E72D297353CC}">
              <c16:uniqueId val="{00000000-DAED-4D1E-A8A8-A407A3A5426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287.39</c:v>
                </c:pt>
              </c:numCache>
            </c:numRef>
          </c:val>
          <c:smooth val="0"/>
          <c:extLst>
            <c:ext xmlns:c16="http://schemas.microsoft.com/office/drawing/2014/chart" uri="{C3380CC4-5D6E-409C-BE32-E72D297353CC}">
              <c16:uniqueId val="{00000001-DAED-4D1E-A8A8-A407A3A5426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AD5-460F-BCFC-04CA4E4546E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BAD5-460F-BCFC-04CA4E4546E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59.68</c:v>
                </c:pt>
              </c:numCache>
            </c:numRef>
          </c:val>
          <c:extLst>
            <c:ext xmlns:c16="http://schemas.microsoft.com/office/drawing/2014/chart" uri="{C3380CC4-5D6E-409C-BE32-E72D297353CC}">
              <c16:uniqueId val="{00000000-932B-4079-9182-A27219203F4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50.64</c:v>
                </c:pt>
              </c:numCache>
            </c:numRef>
          </c:val>
          <c:smooth val="0"/>
          <c:extLst>
            <c:ext xmlns:c16="http://schemas.microsoft.com/office/drawing/2014/chart" uri="{C3380CC4-5D6E-409C-BE32-E72D297353CC}">
              <c16:uniqueId val="{00000001-932B-4079-9182-A27219203F4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【100.50】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【291.40】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【39.03】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F52" zoomScaleNormal="100" workbookViewId="0">
      <selection activeCell="BL64" sqref="BL64:BZ65"/>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長野県</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流域下水道</v>
      </c>
      <c r="Q8" s="49"/>
      <c r="R8" s="49"/>
      <c r="S8" s="49"/>
      <c r="T8" s="49"/>
      <c r="U8" s="49"/>
      <c r="V8" s="49"/>
      <c r="W8" s="49" t="str">
        <f>データ!L6</f>
        <v>E1</v>
      </c>
      <c r="X8" s="49"/>
      <c r="Y8" s="49"/>
      <c r="Z8" s="49"/>
      <c r="AA8" s="49"/>
      <c r="AB8" s="49"/>
      <c r="AC8" s="49"/>
      <c r="AD8" s="50" t="str">
        <f>データ!$M$6</f>
        <v>非設置</v>
      </c>
      <c r="AE8" s="50"/>
      <c r="AF8" s="50"/>
      <c r="AG8" s="50"/>
      <c r="AH8" s="50"/>
      <c r="AI8" s="50"/>
      <c r="AJ8" s="50"/>
      <c r="AK8" s="3"/>
      <c r="AL8" s="51">
        <f>データ!S6</f>
        <v>2087307</v>
      </c>
      <c r="AM8" s="51"/>
      <c r="AN8" s="51"/>
      <c r="AO8" s="51"/>
      <c r="AP8" s="51"/>
      <c r="AQ8" s="51"/>
      <c r="AR8" s="51"/>
      <c r="AS8" s="51"/>
      <c r="AT8" s="46">
        <f>データ!T6</f>
        <v>13561.56</v>
      </c>
      <c r="AU8" s="46"/>
      <c r="AV8" s="46"/>
      <c r="AW8" s="46"/>
      <c r="AX8" s="46"/>
      <c r="AY8" s="46"/>
      <c r="AZ8" s="46"/>
      <c r="BA8" s="46"/>
      <c r="BB8" s="46">
        <f>データ!U6</f>
        <v>153.91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81.93</v>
      </c>
      <c r="J10" s="46"/>
      <c r="K10" s="46"/>
      <c r="L10" s="46"/>
      <c r="M10" s="46"/>
      <c r="N10" s="46"/>
      <c r="O10" s="46"/>
      <c r="P10" s="46">
        <f>データ!P6</f>
        <v>73.73</v>
      </c>
      <c r="Q10" s="46"/>
      <c r="R10" s="46"/>
      <c r="S10" s="46"/>
      <c r="T10" s="46"/>
      <c r="U10" s="46"/>
      <c r="V10" s="46"/>
      <c r="W10" s="46">
        <f>データ!Q6</f>
        <v>88.54</v>
      </c>
      <c r="X10" s="46"/>
      <c r="Y10" s="46"/>
      <c r="Z10" s="46"/>
      <c r="AA10" s="46"/>
      <c r="AB10" s="46"/>
      <c r="AC10" s="46"/>
      <c r="AD10" s="51">
        <f>データ!R6</f>
        <v>0</v>
      </c>
      <c r="AE10" s="51"/>
      <c r="AF10" s="51"/>
      <c r="AG10" s="51"/>
      <c r="AH10" s="51"/>
      <c r="AI10" s="51"/>
      <c r="AJ10" s="51"/>
      <c r="AK10" s="2"/>
      <c r="AL10" s="51">
        <f>データ!V6</f>
        <v>607083</v>
      </c>
      <c r="AM10" s="51"/>
      <c r="AN10" s="51"/>
      <c r="AO10" s="51"/>
      <c r="AP10" s="51"/>
      <c r="AQ10" s="51"/>
      <c r="AR10" s="51"/>
      <c r="AS10" s="51"/>
      <c r="AT10" s="46">
        <f>データ!W6</f>
        <v>202.93</v>
      </c>
      <c r="AU10" s="46"/>
      <c r="AV10" s="46"/>
      <c r="AW10" s="46"/>
      <c r="AX10" s="46"/>
      <c r="AY10" s="46"/>
      <c r="AZ10" s="46"/>
      <c r="BA10" s="46"/>
      <c r="BB10" s="46">
        <f>データ!X6</f>
        <v>2991.59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【100.50】</v>
      </c>
      <c r="F85" s="26" t="str">
        <f>データ!AT6</f>
        <v>【7.23】</v>
      </c>
      <c r="G85" s="26" t="str">
        <f>データ!BE6</f>
        <v>【97.06】</v>
      </c>
      <c r="H85" s="26" t="str">
        <f>データ!BP6</f>
        <v>【291.40】</v>
      </c>
      <c r="I85" s="26" t="str">
        <f>データ!CA6</f>
        <v>【0.00】</v>
      </c>
      <c r="J85" s="26" t="str">
        <f>データ!CL6</f>
        <v>【51.39】</v>
      </c>
      <c r="K85" s="26" t="str">
        <f>データ!CW6</f>
        <v>【66.94】</v>
      </c>
      <c r="L85" s="26" t="str">
        <f>データ!DH6</f>
        <v>【93.03】</v>
      </c>
      <c r="M85" s="26" t="str">
        <f>データ!DS6</f>
        <v>【39.03】</v>
      </c>
      <c r="N85" s="26" t="str">
        <f>データ!ED6</f>
        <v>【1.16】</v>
      </c>
      <c r="O85" s="26" t="str">
        <f>データ!EO6</f>
        <v>【0.09】</v>
      </c>
    </row>
  </sheetData>
  <sheetProtection algorithmName="SHA-512" hashValue="tu1N+cBlp87m7Wr60YHC10tLi5bTaEdXRfQDZLdUX+HZppmjTcASoJQBh5gisT6ooaFkgIlcZbSWYwmLltoeaA==" saltValue="in8LzSkOMqJQ/rqMimECk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 x14ac:dyDescent="0.2"/>
  <cols>
    <col min="2" max="144" width="11.9062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2019</v>
      </c>
      <c r="C6" s="33">
        <f t="shared" ref="C6:X6" si="3">C7</f>
        <v>200000</v>
      </c>
      <c r="D6" s="33">
        <f t="shared" si="3"/>
        <v>46</v>
      </c>
      <c r="E6" s="33">
        <f t="shared" si="3"/>
        <v>17</v>
      </c>
      <c r="F6" s="33">
        <f t="shared" si="3"/>
        <v>3</v>
      </c>
      <c r="G6" s="33">
        <f t="shared" si="3"/>
        <v>0</v>
      </c>
      <c r="H6" s="33" t="str">
        <f t="shared" si="3"/>
        <v>長野県</v>
      </c>
      <c r="I6" s="33" t="str">
        <f t="shared" si="3"/>
        <v>法適用</v>
      </c>
      <c r="J6" s="33" t="str">
        <f t="shared" si="3"/>
        <v>下水道事業</v>
      </c>
      <c r="K6" s="33" t="str">
        <f t="shared" si="3"/>
        <v>流域下水道</v>
      </c>
      <c r="L6" s="33" t="str">
        <f t="shared" si="3"/>
        <v>E1</v>
      </c>
      <c r="M6" s="33" t="str">
        <f t="shared" si="3"/>
        <v>非設置</v>
      </c>
      <c r="N6" s="34" t="str">
        <f t="shared" si="3"/>
        <v>-</v>
      </c>
      <c r="O6" s="34">
        <f t="shared" si="3"/>
        <v>81.93</v>
      </c>
      <c r="P6" s="34">
        <f t="shared" si="3"/>
        <v>73.73</v>
      </c>
      <c r="Q6" s="34">
        <f t="shared" si="3"/>
        <v>88.54</v>
      </c>
      <c r="R6" s="34">
        <f t="shared" si="3"/>
        <v>0</v>
      </c>
      <c r="S6" s="34">
        <f t="shared" si="3"/>
        <v>2087307</v>
      </c>
      <c r="T6" s="34">
        <f t="shared" si="3"/>
        <v>13561.56</v>
      </c>
      <c r="U6" s="34">
        <f t="shared" si="3"/>
        <v>153.91</v>
      </c>
      <c r="V6" s="34">
        <f t="shared" si="3"/>
        <v>607083</v>
      </c>
      <c r="W6" s="34">
        <f t="shared" si="3"/>
        <v>202.93</v>
      </c>
      <c r="X6" s="34">
        <f t="shared" si="3"/>
        <v>2991.59</v>
      </c>
      <c r="Y6" s="35" t="str">
        <f>IF(Y7="",NA(),Y7)</f>
        <v>-</v>
      </c>
      <c r="Z6" s="35" t="str">
        <f t="shared" ref="Z6:AH6" si="4">IF(Z7="",NA(),Z7)</f>
        <v>-</v>
      </c>
      <c r="AA6" s="35" t="str">
        <f t="shared" si="4"/>
        <v>-</v>
      </c>
      <c r="AB6" s="35" t="str">
        <f t="shared" si="4"/>
        <v>-</v>
      </c>
      <c r="AC6" s="35">
        <f t="shared" si="4"/>
        <v>100.28</v>
      </c>
      <c r="AD6" s="35" t="str">
        <f t="shared" si="4"/>
        <v>-</v>
      </c>
      <c r="AE6" s="35" t="str">
        <f t="shared" si="4"/>
        <v>-</v>
      </c>
      <c r="AF6" s="35" t="str">
        <f t="shared" si="4"/>
        <v>-</v>
      </c>
      <c r="AG6" s="35" t="str">
        <f t="shared" si="4"/>
        <v>-</v>
      </c>
      <c r="AH6" s="35">
        <f t="shared" si="4"/>
        <v>100.49</v>
      </c>
      <c r="AI6" s="34" t="str">
        <f>IF(AI7="","",IF(AI7="-","【-】","【"&amp;SUBSTITUTE(TEXT(AI7,"#,##0.00"),"-","△")&amp;"】"))</f>
        <v>【100.50】</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7.27</v>
      </c>
      <c r="AT6" s="34" t="str">
        <f>IF(AT7="","",IF(AT7="-","【-】","【"&amp;SUBSTITUTE(TEXT(AT7,"#,##0.00"),"-","△")&amp;"】"))</f>
        <v>【7.23】</v>
      </c>
      <c r="AU6" s="35" t="str">
        <f>IF(AU7="",NA(),AU7)</f>
        <v>-</v>
      </c>
      <c r="AV6" s="35" t="str">
        <f t="shared" ref="AV6:BD6" si="6">IF(AV7="",NA(),AV7)</f>
        <v>-</v>
      </c>
      <c r="AW6" s="35" t="str">
        <f t="shared" si="6"/>
        <v>-</v>
      </c>
      <c r="AX6" s="35" t="str">
        <f t="shared" si="6"/>
        <v>-</v>
      </c>
      <c r="AY6" s="35">
        <f t="shared" si="6"/>
        <v>54.97</v>
      </c>
      <c r="AZ6" s="35" t="str">
        <f t="shared" si="6"/>
        <v>-</v>
      </c>
      <c r="BA6" s="35" t="str">
        <f t="shared" si="6"/>
        <v>-</v>
      </c>
      <c r="BB6" s="35" t="str">
        <f t="shared" si="6"/>
        <v>-</v>
      </c>
      <c r="BC6" s="35" t="str">
        <f t="shared" si="6"/>
        <v>-</v>
      </c>
      <c r="BD6" s="35">
        <f t="shared" si="6"/>
        <v>97.37</v>
      </c>
      <c r="BE6" s="34" t="str">
        <f>IF(BE7="","",IF(BE7="-","【-】","【"&amp;SUBSTITUTE(TEXT(BE7,"#,##0.00"),"-","△")&amp;"】"))</f>
        <v>【97.06】</v>
      </c>
      <c r="BF6" s="35" t="str">
        <f>IF(BF7="",NA(),BF7)</f>
        <v>-</v>
      </c>
      <c r="BG6" s="35" t="str">
        <f t="shared" ref="BG6:BO6" si="7">IF(BG7="",NA(),BG7)</f>
        <v>-</v>
      </c>
      <c r="BH6" s="35" t="str">
        <f t="shared" si="7"/>
        <v>-</v>
      </c>
      <c r="BI6" s="35" t="str">
        <f t="shared" si="7"/>
        <v>-</v>
      </c>
      <c r="BJ6" s="35">
        <f t="shared" si="7"/>
        <v>390.77</v>
      </c>
      <c r="BK6" s="35" t="str">
        <f t="shared" si="7"/>
        <v>-</v>
      </c>
      <c r="BL6" s="35" t="str">
        <f t="shared" si="7"/>
        <v>-</v>
      </c>
      <c r="BM6" s="35" t="str">
        <f t="shared" si="7"/>
        <v>-</v>
      </c>
      <c r="BN6" s="35" t="str">
        <f t="shared" si="7"/>
        <v>-</v>
      </c>
      <c r="BO6" s="35">
        <f t="shared" si="7"/>
        <v>287.39</v>
      </c>
      <c r="BP6" s="34" t="str">
        <f>IF(BP7="","",IF(BP7="-","【-】","【"&amp;SUBSTITUTE(TEXT(BP7,"#,##0.00"),"-","△")&amp;"】"))</f>
        <v>【291.40】</v>
      </c>
      <c r="BQ6" s="35" t="str">
        <f>IF(BQ7="",NA(),BQ7)</f>
        <v>-</v>
      </c>
      <c r="BR6" s="35" t="str">
        <f t="shared" ref="BR6:BZ6" si="8">IF(BR7="",NA(),BR7)</f>
        <v>-</v>
      </c>
      <c r="BS6" s="35" t="str">
        <f t="shared" si="8"/>
        <v>-</v>
      </c>
      <c r="BT6" s="35" t="str">
        <f t="shared" si="8"/>
        <v>-</v>
      </c>
      <c r="BU6" s="34">
        <f t="shared" si="8"/>
        <v>0</v>
      </c>
      <c r="BV6" s="35" t="str">
        <f t="shared" si="8"/>
        <v>-</v>
      </c>
      <c r="BW6" s="35" t="str">
        <f t="shared" si="8"/>
        <v>-</v>
      </c>
      <c r="BX6" s="35" t="str">
        <f t="shared" si="8"/>
        <v>-</v>
      </c>
      <c r="BY6" s="35" t="str">
        <f t="shared" si="8"/>
        <v>-</v>
      </c>
      <c r="BZ6" s="34">
        <f t="shared" si="8"/>
        <v>0</v>
      </c>
      <c r="CA6" s="34" t="str">
        <f>IF(CA7="","",IF(CA7="-","【-】","【"&amp;SUBSTITUTE(TEXT(CA7,"#,##0.00"),"-","△")&amp;"】"))</f>
        <v>【0.00】</v>
      </c>
      <c r="CB6" s="35" t="str">
        <f>IF(CB7="",NA(),CB7)</f>
        <v>-</v>
      </c>
      <c r="CC6" s="35" t="str">
        <f t="shared" ref="CC6:CK6" si="9">IF(CC7="",NA(),CC7)</f>
        <v>-</v>
      </c>
      <c r="CD6" s="35" t="str">
        <f t="shared" si="9"/>
        <v>-</v>
      </c>
      <c r="CE6" s="35" t="str">
        <f t="shared" si="9"/>
        <v>-</v>
      </c>
      <c r="CF6" s="35">
        <f t="shared" si="9"/>
        <v>59.68</v>
      </c>
      <c r="CG6" s="35" t="str">
        <f t="shared" si="9"/>
        <v>-</v>
      </c>
      <c r="CH6" s="35" t="str">
        <f t="shared" si="9"/>
        <v>-</v>
      </c>
      <c r="CI6" s="35" t="str">
        <f t="shared" si="9"/>
        <v>-</v>
      </c>
      <c r="CJ6" s="35" t="str">
        <f t="shared" si="9"/>
        <v>-</v>
      </c>
      <c r="CK6" s="35">
        <f t="shared" si="9"/>
        <v>50.64</v>
      </c>
      <c r="CL6" s="34" t="str">
        <f>IF(CL7="","",IF(CL7="-","【-】","【"&amp;SUBSTITUTE(TEXT(CL7,"#,##0.00"),"-","△")&amp;"】"))</f>
        <v>【51.39】</v>
      </c>
      <c r="CM6" s="35" t="str">
        <f>IF(CM7="",NA(),CM7)</f>
        <v>-</v>
      </c>
      <c r="CN6" s="35" t="str">
        <f t="shared" ref="CN6:CV6" si="10">IF(CN7="",NA(),CN7)</f>
        <v>-</v>
      </c>
      <c r="CO6" s="35" t="str">
        <f t="shared" si="10"/>
        <v>-</v>
      </c>
      <c r="CP6" s="35" t="str">
        <f t="shared" si="10"/>
        <v>-</v>
      </c>
      <c r="CQ6" s="35">
        <f t="shared" si="10"/>
        <v>71.22</v>
      </c>
      <c r="CR6" s="35" t="str">
        <f t="shared" si="10"/>
        <v>-</v>
      </c>
      <c r="CS6" s="35" t="str">
        <f t="shared" si="10"/>
        <v>-</v>
      </c>
      <c r="CT6" s="35" t="str">
        <f t="shared" si="10"/>
        <v>-</v>
      </c>
      <c r="CU6" s="35" t="str">
        <f t="shared" si="10"/>
        <v>-</v>
      </c>
      <c r="CV6" s="35">
        <f t="shared" si="10"/>
        <v>67.209999999999994</v>
      </c>
      <c r="CW6" s="34" t="str">
        <f>IF(CW7="","",IF(CW7="-","【-】","【"&amp;SUBSTITUTE(TEXT(CW7,"#,##0.00"),"-","△")&amp;"】"))</f>
        <v>【66.94】</v>
      </c>
      <c r="CX6" s="35" t="str">
        <f>IF(CX7="",NA(),CX7)</f>
        <v>-</v>
      </c>
      <c r="CY6" s="35" t="str">
        <f t="shared" ref="CY6:DG6" si="11">IF(CY7="",NA(),CY7)</f>
        <v>-</v>
      </c>
      <c r="CZ6" s="35" t="str">
        <f t="shared" si="11"/>
        <v>-</v>
      </c>
      <c r="DA6" s="35" t="str">
        <f t="shared" si="11"/>
        <v>-</v>
      </c>
      <c r="DB6" s="35">
        <f t="shared" si="11"/>
        <v>93.57</v>
      </c>
      <c r="DC6" s="35" t="str">
        <f t="shared" si="11"/>
        <v>-</v>
      </c>
      <c r="DD6" s="35" t="str">
        <f t="shared" si="11"/>
        <v>-</v>
      </c>
      <c r="DE6" s="35" t="str">
        <f t="shared" si="11"/>
        <v>-</v>
      </c>
      <c r="DF6" s="35" t="str">
        <f t="shared" si="11"/>
        <v>-</v>
      </c>
      <c r="DG6" s="35">
        <f t="shared" si="11"/>
        <v>93.21</v>
      </c>
      <c r="DH6" s="34" t="str">
        <f>IF(DH7="","",IF(DH7="-","【-】","【"&amp;SUBSTITUTE(TEXT(DH7,"#,##0.00"),"-","△")&amp;"】"))</f>
        <v>【93.03】</v>
      </c>
      <c r="DI6" s="35" t="str">
        <f>IF(DI7="",NA(),DI7)</f>
        <v>-</v>
      </c>
      <c r="DJ6" s="35" t="str">
        <f t="shared" ref="DJ6:DR6" si="12">IF(DJ7="",NA(),DJ7)</f>
        <v>-</v>
      </c>
      <c r="DK6" s="35" t="str">
        <f t="shared" si="12"/>
        <v>-</v>
      </c>
      <c r="DL6" s="35" t="str">
        <f t="shared" si="12"/>
        <v>-</v>
      </c>
      <c r="DM6" s="35">
        <f t="shared" si="12"/>
        <v>4.7699999999999996</v>
      </c>
      <c r="DN6" s="35" t="str">
        <f t="shared" si="12"/>
        <v>-</v>
      </c>
      <c r="DO6" s="35" t="str">
        <f t="shared" si="12"/>
        <v>-</v>
      </c>
      <c r="DP6" s="35" t="str">
        <f t="shared" si="12"/>
        <v>-</v>
      </c>
      <c r="DQ6" s="35" t="str">
        <f t="shared" si="12"/>
        <v>-</v>
      </c>
      <c r="DR6" s="35">
        <f t="shared" si="12"/>
        <v>39.35</v>
      </c>
      <c r="DS6" s="34" t="str">
        <f>IF(DS7="","",IF(DS7="-","【-】","【"&amp;SUBSTITUTE(TEXT(DS7,"#,##0.00"),"-","△")&amp;"】"))</f>
        <v>【39.03】</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1.17</v>
      </c>
      <c r="ED6" s="34" t="str">
        <f>IF(ED7="","",IF(ED7="-","【-】","【"&amp;SUBSTITUTE(TEXT(ED7,"#,##0.00"),"-","△")&amp;"】"))</f>
        <v>【1.16】</v>
      </c>
      <c r="EE6" s="35" t="str">
        <f>IF(EE7="",NA(),EE7)</f>
        <v>-</v>
      </c>
      <c r="EF6" s="35" t="str">
        <f t="shared" ref="EF6:EN6" si="14">IF(EF7="",NA(),EF7)</f>
        <v>-</v>
      </c>
      <c r="EG6" s="35" t="str">
        <f t="shared" si="14"/>
        <v>-</v>
      </c>
      <c r="EH6" s="35" t="str">
        <f t="shared" si="14"/>
        <v>-</v>
      </c>
      <c r="EI6" s="35">
        <f t="shared" si="14"/>
        <v>7.0000000000000007E-2</v>
      </c>
      <c r="EJ6" s="35" t="str">
        <f t="shared" si="14"/>
        <v>-</v>
      </c>
      <c r="EK6" s="35" t="str">
        <f t="shared" si="14"/>
        <v>-</v>
      </c>
      <c r="EL6" s="35" t="str">
        <f t="shared" si="14"/>
        <v>-</v>
      </c>
      <c r="EM6" s="35" t="str">
        <f t="shared" si="14"/>
        <v>-</v>
      </c>
      <c r="EN6" s="35">
        <f t="shared" si="14"/>
        <v>7.0000000000000007E-2</v>
      </c>
      <c r="EO6" s="34" t="str">
        <f>IF(EO7="","",IF(EO7="-","【-】","【"&amp;SUBSTITUTE(TEXT(EO7,"#,##0.00"),"-","△")&amp;"】"))</f>
        <v>【0.09】</v>
      </c>
    </row>
    <row r="7" spans="1:148" s="36" customFormat="1" x14ac:dyDescent="0.2">
      <c r="A7" s="28"/>
      <c r="B7" s="37">
        <v>2019</v>
      </c>
      <c r="C7" s="37">
        <v>200000</v>
      </c>
      <c r="D7" s="37">
        <v>46</v>
      </c>
      <c r="E7" s="37">
        <v>17</v>
      </c>
      <c r="F7" s="37">
        <v>3</v>
      </c>
      <c r="G7" s="37">
        <v>0</v>
      </c>
      <c r="H7" s="37" t="s">
        <v>96</v>
      </c>
      <c r="I7" s="37" t="s">
        <v>97</v>
      </c>
      <c r="J7" s="37" t="s">
        <v>98</v>
      </c>
      <c r="K7" s="37" t="s">
        <v>99</v>
      </c>
      <c r="L7" s="37" t="s">
        <v>100</v>
      </c>
      <c r="M7" s="37" t="s">
        <v>101</v>
      </c>
      <c r="N7" s="38" t="s">
        <v>102</v>
      </c>
      <c r="O7" s="38">
        <v>81.93</v>
      </c>
      <c r="P7" s="38">
        <v>73.73</v>
      </c>
      <c r="Q7" s="38">
        <v>88.54</v>
      </c>
      <c r="R7" s="38">
        <v>0</v>
      </c>
      <c r="S7" s="38">
        <v>2087307</v>
      </c>
      <c r="T7" s="38">
        <v>13561.56</v>
      </c>
      <c r="U7" s="38">
        <v>153.91</v>
      </c>
      <c r="V7" s="38">
        <v>607083</v>
      </c>
      <c r="W7" s="38">
        <v>202.93</v>
      </c>
      <c r="X7" s="38">
        <v>2991.59</v>
      </c>
      <c r="Y7" s="38" t="s">
        <v>102</v>
      </c>
      <c r="Z7" s="38" t="s">
        <v>102</v>
      </c>
      <c r="AA7" s="38" t="s">
        <v>102</v>
      </c>
      <c r="AB7" s="38" t="s">
        <v>102</v>
      </c>
      <c r="AC7" s="38">
        <v>100.28</v>
      </c>
      <c r="AD7" s="38" t="s">
        <v>102</v>
      </c>
      <c r="AE7" s="38" t="s">
        <v>102</v>
      </c>
      <c r="AF7" s="38" t="s">
        <v>102</v>
      </c>
      <c r="AG7" s="38" t="s">
        <v>102</v>
      </c>
      <c r="AH7" s="38">
        <v>100.49</v>
      </c>
      <c r="AI7" s="38">
        <v>100.5</v>
      </c>
      <c r="AJ7" s="38" t="s">
        <v>102</v>
      </c>
      <c r="AK7" s="38" t="s">
        <v>102</v>
      </c>
      <c r="AL7" s="38" t="s">
        <v>102</v>
      </c>
      <c r="AM7" s="38" t="s">
        <v>102</v>
      </c>
      <c r="AN7" s="38">
        <v>0</v>
      </c>
      <c r="AO7" s="38" t="s">
        <v>102</v>
      </c>
      <c r="AP7" s="38" t="s">
        <v>102</v>
      </c>
      <c r="AQ7" s="38" t="s">
        <v>102</v>
      </c>
      <c r="AR7" s="38" t="s">
        <v>102</v>
      </c>
      <c r="AS7" s="38">
        <v>7.27</v>
      </c>
      <c r="AT7" s="38">
        <v>7.23</v>
      </c>
      <c r="AU7" s="38" t="s">
        <v>102</v>
      </c>
      <c r="AV7" s="38" t="s">
        <v>102</v>
      </c>
      <c r="AW7" s="38" t="s">
        <v>102</v>
      </c>
      <c r="AX7" s="38" t="s">
        <v>102</v>
      </c>
      <c r="AY7" s="38">
        <v>54.97</v>
      </c>
      <c r="AZ7" s="38" t="s">
        <v>102</v>
      </c>
      <c r="BA7" s="38" t="s">
        <v>102</v>
      </c>
      <c r="BB7" s="38" t="s">
        <v>102</v>
      </c>
      <c r="BC7" s="38" t="s">
        <v>102</v>
      </c>
      <c r="BD7" s="38">
        <v>97.37</v>
      </c>
      <c r="BE7" s="38">
        <v>97.06</v>
      </c>
      <c r="BF7" s="38" t="s">
        <v>102</v>
      </c>
      <c r="BG7" s="38" t="s">
        <v>102</v>
      </c>
      <c r="BH7" s="38" t="s">
        <v>102</v>
      </c>
      <c r="BI7" s="38" t="s">
        <v>102</v>
      </c>
      <c r="BJ7" s="38">
        <v>390.77</v>
      </c>
      <c r="BK7" s="38" t="s">
        <v>102</v>
      </c>
      <c r="BL7" s="38" t="s">
        <v>102</v>
      </c>
      <c r="BM7" s="38" t="s">
        <v>102</v>
      </c>
      <c r="BN7" s="38" t="s">
        <v>102</v>
      </c>
      <c r="BO7" s="38">
        <v>287.39</v>
      </c>
      <c r="BP7" s="38">
        <v>291.39999999999998</v>
      </c>
      <c r="BQ7" s="38" t="s">
        <v>102</v>
      </c>
      <c r="BR7" s="38" t="s">
        <v>102</v>
      </c>
      <c r="BS7" s="38" t="s">
        <v>102</v>
      </c>
      <c r="BT7" s="38" t="s">
        <v>102</v>
      </c>
      <c r="BU7" s="38">
        <v>0</v>
      </c>
      <c r="BV7" s="38" t="s">
        <v>102</v>
      </c>
      <c r="BW7" s="38" t="s">
        <v>102</v>
      </c>
      <c r="BX7" s="38" t="s">
        <v>102</v>
      </c>
      <c r="BY7" s="38" t="s">
        <v>102</v>
      </c>
      <c r="BZ7" s="38">
        <v>0</v>
      </c>
      <c r="CA7" s="38">
        <v>0</v>
      </c>
      <c r="CB7" s="38" t="s">
        <v>102</v>
      </c>
      <c r="CC7" s="38" t="s">
        <v>102</v>
      </c>
      <c r="CD7" s="38" t="s">
        <v>102</v>
      </c>
      <c r="CE7" s="38" t="s">
        <v>102</v>
      </c>
      <c r="CF7" s="38">
        <v>59.68</v>
      </c>
      <c r="CG7" s="38" t="s">
        <v>102</v>
      </c>
      <c r="CH7" s="38" t="s">
        <v>102</v>
      </c>
      <c r="CI7" s="38" t="s">
        <v>102</v>
      </c>
      <c r="CJ7" s="38" t="s">
        <v>102</v>
      </c>
      <c r="CK7" s="38">
        <v>50.64</v>
      </c>
      <c r="CL7" s="38">
        <v>51.39</v>
      </c>
      <c r="CM7" s="38" t="s">
        <v>102</v>
      </c>
      <c r="CN7" s="38" t="s">
        <v>102</v>
      </c>
      <c r="CO7" s="38" t="s">
        <v>102</v>
      </c>
      <c r="CP7" s="38" t="s">
        <v>102</v>
      </c>
      <c r="CQ7" s="38">
        <v>71.22</v>
      </c>
      <c r="CR7" s="38" t="s">
        <v>102</v>
      </c>
      <c r="CS7" s="38" t="s">
        <v>102</v>
      </c>
      <c r="CT7" s="38" t="s">
        <v>102</v>
      </c>
      <c r="CU7" s="38" t="s">
        <v>102</v>
      </c>
      <c r="CV7" s="38">
        <v>67.209999999999994</v>
      </c>
      <c r="CW7" s="38">
        <v>66.94</v>
      </c>
      <c r="CX7" s="38" t="s">
        <v>102</v>
      </c>
      <c r="CY7" s="38" t="s">
        <v>102</v>
      </c>
      <c r="CZ7" s="38" t="s">
        <v>102</v>
      </c>
      <c r="DA7" s="38" t="s">
        <v>102</v>
      </c>
      <c r="DB7" s="38">
        <v>93.57</v>
      </c>
      <c r="DC7" s="38" t="s">
        <v>102</v>
      </c>
      <c r="DD7" s="38" t="s">
        <v>102</v>
      </c>
      <c r="DE7" s="38" t="s">
        <v>102</v>
      </c>
      <c r="DF7" s="38" t="s">
        <v>102</v>
      </c>
      <c r="DG7" s="38">
        <v>93.21</v>
      </c>
      <c r="DH7" s="38">
        <v>93.03</v>
      </c>
      <c r="DI7" s="38" t="s">
        <v>102</v>
      </c>
      <c r="DJ7" s="38" t="s">
        <v>102</v>
      </c>
      <c r="DK7" s="38" t="s">
        <v>102</v>
      </c>
      <c r="DL7" s="38" t="s">
        <v>102</v>
      </c>
      <c r="DM7" s="38">
        <v>4.7699999999999996</v>
      </c>
      <c r="DN7" s="38" t="s">
        <v>102</v>
      </c>
      <c r="DO7" s="38" t="s">
        <v>102</v>
      </c>
      <c r="DP7" s="38" t="s">
        <v>102</v>
      </c>
      <c r="DQ7" s="38" t="s">
        <v>102</v>
      </c>
      <c r="DR7" s="38">
        <v>39.35</v>
      </c>
      <c r="DS7" s="38">
        <v>39.03</v>
      </c>
      <c r="DT7" s="38" t="s">
        <v>102</v>
      </c>
      <c r="DU7" s="38" t="s">
        <v>102</v>
      </c>
      <c r="DV7" s="38" t="s">
        <v>102</v>
      </c>
      <c r="DW7" s="38" t="s">
        <v>102</v>
      </c>
      <c r="DX7" s="38">
        <v>0</v>
      </c>
      <c r="DY7" s="38" t="s">
        <v>102</v>
      </c>
      <c r="DZ7" s="38" t="s">
        <v>102</v>
      </c>
      <c r="EA7" s="38" t="s">
        <v>102</v>
      </c>
      <c r="EB7" s="38" t="s">
        <v>102</v>
      </c>
      <c r="EC7" s="38">
        <v>1.17</v>
      </c>
      <c r="ED7" s="38">
        <v>1.1599999999999999</v>
      </c>
      <c r="EE7" s="38" t="s">
        <v>102</v>
      </c>
      <c r="EF7" s="38" t="s">
        <v>102</v>
      </c>
      <c r="EG7" s="38" t="s">
        <v>102</v>
      </c>
      <c r="EH7" s="38" t="s">
        <v>102</v>
      </c>
      <c r="EI7" s="38">
        <v>7.0000000000000007E-2</v>
      </c>
      <c r="EJ7" s="38" t="s">
        <v>102</v>
      </c>
      <c r="EK7" s="38" t="s">
        <v>102</v>
      </c>
      <c r="EL7" s="38" t="s">
        <v>102</v>
      </c>
      <c r="EM7" s="38" t="s">
        <v>102</v>
      </c>
      <c r="EN7" s="38">
        <v>7.0000000000000007E-2</v>
      </c>
      <c r="EO7" s="38">
        <v>0.09</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2">
      <c r="B11">
        <v>4</v>
      </c>
      <c r="C11">
        <v>3</v>
      </c>
      <c r="D11">
        <v>2</v>
      </c>
      <c r="E11">
        <v>1</v>
      </c>
      <c r="F11">
        <v>0</v>
      </c>
      <c r="G11" t="s">
        <v>108</v>
      </c>
    </row>
    <row r="12" spans="1:148" x14ac:dyDescent="0.2">
      <c r="B12">
        <v>1</v>
      </c>
      <c r="C12">
        <v>1</v>
      </c>
      <c r="D12">
        <v>1</v>
      </c>
      <c r="E12">
        <v>1</v>
      </c>
      <c r="F12">
        <v>1</v>
      </c>
      <c r="G12" t="s">
        <v>109</v>
      </c>
    </row>
    <row r="13" spans="1:148" x14ac:dyDescent="0.2">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2021-01-28T00:05:00Z</cp:lastPrinted>
  <dcterms:created xsi:type="dcterms:W3CDTF">2020-12-04T02:31:20Z</dcterms:created>
  <dcterms:modified xsi:type="dcterms:W3CDTF">2021-01-28T00:07:50Z</dcterms:modified>
  <cp:category/>
</cp:coreProperties>
</file>