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0854\Documents\R2\02_サブ業務\1223時点移行済み　公営企業関係\01_照会等（1223　30まで移行済み）\32_公営企業に係る経営比較分析表\04_国回答\"/>
    </mc:Choice>
  </mc:AlternateContent>
  <workbookProtection workbookAlgorithmName="SHA-512" workbookHashValue="EfYMPh7cm7HFPgrMdOxzr4G+VPExS69sk1/i0ccHb38oynHx8JDnOryo4ZnRbY43uoYXovabdKzZL6TDFizRWA==" workbookSaltValue="F0bkldHOjywMyIOmqMHJI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<sst xmlns="http://schemas.openxmlformats.org/spreadsheetml/2006/main" count="228" uniqueCount="113">
  <si>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</si>
  <si>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</si>
  <si>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</si>
  <si>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</si>
  <si>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</si>
  <si>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</si>
  <si>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</si>
  <si>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</si>
  <si>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</si>
  <si>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</si>
  <si>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</si>
  <si>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</si>
  <si>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</si>
  <si>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</si>
  <si>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</si>
  <si>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</si>
  <si>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</si>
  <si>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</si>
  <si>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</si>
  <si>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</si>
  <si>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</si>
  <si>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</si>
  <si>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</si>
  <si>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</si>
  <si>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</si>
  <si>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</si>
  <si>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</si>
  <si>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</si>
  <si>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</si>
  <si>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</si>
  <si>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</si>
  <si>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</si>
  <si>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</si>
  <si>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</si>
  <si>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</si>
  <si>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</si>
  <si>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</si>
  <si>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</si>
  <si>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</si>
  <si>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</si>
  <si>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</si>
  <si>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</si>
  <si>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</si>
  <si>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</si>
  <si>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</si>
  <si>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</si>
  <si>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</si>
  <si>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</si>
  <si>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</si>
  <si>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</si>
  <si>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</si>
  <si>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</si>
  <si>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</si>
  <si>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</si>
  <si>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</si>
  <si>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</si>
  <si>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</si>
  <si>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</si>
  <si>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</si>
  <si>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</si>
  <si>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</si>
  <si>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</si>
  <si>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</si>
  <si>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</si>
  <si>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</si>
  <si>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</si>
  <si>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</si>
  <si>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</si>
  <si>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</si>
  <si>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</si>
  <si>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</si>
  <si>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</si>
  <si>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</si>
  <si>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</si>
  <si>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</si>
  <si>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</si>
  <si>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</si>
  <si>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</si>
  <si>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</si>
  <si>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</si>
  <si>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</si>
  <si>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</si>
  <si>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</si>
  <si>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</si>
  <si>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</si>
  <si>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</si>
  <si>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</si>
  <si>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</si>
  <si>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</si>
  <si>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</si>
  <si>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</si>
  <si>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</si>
  <si>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</si>
  <si>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</si>
  <si>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</si>
  <si>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</si>
  <si>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</si>
  <si>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</si>
  <si>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</si>
  <si>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</si>
  <si>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</si>
  <si>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</si>
  <si>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</si>
  <si>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</si>
  <si>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</si>
  <si>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</si>
  <si>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</si>
  <si>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</si>
  <si>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</si>
  <si>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</si>
  <si>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●有形固定資産減価償却率
　平均値とほぼ同率です。給水開始から40年以上経過しているため、施設の老朽化が進み、比率は増加傾向です。アセットマネジメントに基づき、計画的に設備更新を進めていきます。
●管路経年化率
　平均値より高い値になっています。引き続き、アセットマネジメントに基づき、管路の優先度を考慮しながら更新を行っていきます。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112" eb="113">
      <t>タカ</t>
    </rPh>
    <rPh sb="114" eb="115">
      <t>アタイ</t>
    </rPh>
    <rPh sb="123" eb="124">
      <t>ヒ</t>
    </rPh>
    <rPh sb="125" eb="126">
      <t>ツヅ</t>
    </rPh>
    <phoneticPr fontId="16"/>
  </si>
  <si>
    <t>　当水道事業は、現状では経営の健全性を確保していますが、今後は、人口減少による給水収益の減少が見込まれます。そのため、現在、既存施設のダウンサイジングや、アセットマネジメントを推進し、収益の減少に対応しているところです。
  また、基盤強化、合理化対策として、受水市町と共同での施設整備や、応急給水体制の整備など、広域連携を実施しています。
　今後も、経営戦略に基づき、引き続き、経営の健全性を確保するとともに、施設更新や大規模災害対策等のための設備投資を計画的に実施し、水道水の安定供給を行っていきます。</t>
    <rPh sb="214" eb="216">
      <t>サイガイ</t>
    </rPh>
    <phoneticPr fontId="16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</si>
  <si>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短期的な債務に対する支払能力に問題はない状態です。一般的に必要とされる100％を上回っています。
●企業債残高対給水収益比率
　平均値より低い値になっています。従来から設備投資に係る利子負担の軽減のため、自己資金を活用し、企業債を抑制する方針としていますが、今後も企業債の抑制に努めていきます。
●料金回収率
　給水に係る費用は全額給水収益で賄えています。
●給水原価
　平均値より低い値になっています。引き続き、維持管理費の削減等に努めていきます。
●施設利用率
　平均値より高い値になっています。施設のダウンサイジングを計画的に進めたことによるものです。今後も施設の更新に際しては、将来の水需要に見合った適切な施設能力に見直しを図りながら、整備を進めていきます。
●有収率
　ほぼ100％であり、特に問題はありません。</t>
    <rPh sb="127" eb="128">
      <t>ヒク</t>
    </rPh>
    <rPh sb="129" eb="130">
      <t>アタイ</t>
    </rPh>
    <rPh sb="169" eb="171">
      <t>キギョウ</t>
    </rPh>
    <rPh sb="171" eb="172">
      <t>サイ</t>
    </rPh>
    <rPh sb="190" eb="192">
      <t>キギョウ</t>
    </rPh>
    <rPh sb="192" eb="193">
      <t>サイ</t>
    </rPh>
    <rPh sb="249" eb="250">
      <t>ヒク</t>
    </rPh>
    <rPh sb="251" eb="252">
      <t>アタイ</t>
    </rPh>
    <rPh sb="297" eb="298">
      <t>タカ</t>
    </rPh>
    <rPh sb="299" eb="300">
      <t>アタイ</t>
    </rPh>
    <rPh sb="308" eb="310">
      <t>シセツ</t>
    </rPh>
    <rPh sb="320" eb="323">
      <t>ケイカクテキ</t>
    </rPh>
    <rPh sb="324" eb="325">
      <t>スス</t>
    </rPh>
    <rPh sb="337" eb="339">
      <t>コンゴ</t>
    </rPh>
    <rPh sb="340" eb="342">
      <t>シセツ</t>
    </rPh>
    <rPh sb="343" eb="345">
      <t>コウシン</t>
    </rPh>
    <rPh sb="346" eb="347">
      <t>サイ</t>
    </rPh>
    <rPh sb="351" eb="353">
      <t>ショウライ</t>
    </rPh>
    <rPh sb="354" eb="355">
      <t>ミズ</t>
    </rPh>
    <rPh sb="355" eb="357">
      <t>ジュヨウ</t>
    </rPh>
    <rPh sb="358" eb="360">
      <t>ミア</t>
    </rPh>
    <rPh sb="362" eb="364">
      <t>テキセツ</t>
    </rPh>
    <rPh sb="365" eb="367">
      <t>シセツ</t>
    </rPh>
    <rPh sb="367" eb="369">
      <t>ノウリョク</t>
    </rPh>
    <rPh sb="370" eb="372">
      <t>ミナオ</t>
    </rPh>
    <rPh sb="374" eb="375">
      <t>ハカ</t>
    </rPh>
    <rPh sb="380" eb="382">
      <t>セイビ</t>
    </rPh>
    <rPh sb="383" eb="384">
      <t>スス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</si>
</sst>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4-4E4C-9901-99C12064D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57056"/>
        <c:axId val="5735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0.24</c:v>
                </c:pt>
                <c:pt idx="2">
                  <c:v>0.27</c:v>
                </c:pt>
                <c:pt idx="3">
                  <c:v>0.24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4-4E4C-9901-99C12064D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7056"/>
        <c:axId val="57358976"/>
      </c:lineChart>
      <c:dateAx>
        <c:axId val="57357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358976"/>
        <c:crosses val="autoZero"/>
        <c:auto val="1"/>
        <c:lblOffset val="100"/>
        <c:baseTimeUnit val="years"/>
      </c:dateAx>
      <c:valAx>
        <c:axId val="5735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3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57.65</c:v>
                </c:pt>
                <c:pt idx="2">
                  <c:v>61.63</c:v>
                </c:pt>
                <c:pt idx="3">
                  <c:v>67.37</c:v>
                </c:pt>
                <c:pt idx="4">
                  <c:v>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D-4E75-89D4-E1E605C9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35744"/>
        <c:axId val="943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61.82</c:v>
                </c:pt>
                <c:pt idx="1">
                  <c:v>61.66</c:v>
                </c:pt>
                <c:pt idx="2">
                  <c:v>62.19</c:v>
                </c:pt>
                <c:pt idx="3">
                  <c:v>61.77</c:v>
                </c:pt>
                <c:pt idx="4">
                  <c:v>61.69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D-4E75-89D4-E1E605C9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35744"/>
        <c:axId val="94337664"/>
      </c:lineChart>
      <c:dateAx>
        <c:axId val="94335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337664"/>
        <c:crosses val="autoZero"/>
        <c:auto val="1"/>
        <c:lblOffset val="100"/>
        <c:baseTimeUnit val="years"/>
      </c:dateAx>
      <c:valAx>
        <c:axId val="943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3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99.47</c:v>
                </c:pt>
                <c:pt idx="2">
                  <c:v>99.45</c:v>
                </c:pt>
                <c:pt idx="3">
                  <c:v>99.45</c:v>
                </c:pt>
                <c:pt idx="4">
                  <c:v>99.38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1-46D5-9D73-B9928E44E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42624"/>
        <c:axId val="944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100.05</c:v>
                </c:pt>
                <c:pt idx="2">
                  <c:v>100.05</c:v>
                </c:pt>
                <c:pt idx="3">
                  <c:v>100.08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1-46D5-9D73-B9928E44E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42624"/>
        <c:axId val="94444544"/>
      </c:lineChart>
      <c:dateAx>
        <c:axId val="94442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444544"/>
        <c:crosses val="autoZero"/>
        <c:auto val="1"/>
        <c:lblOffset val="100"/>
        <c:baseTimeUnit val="years"/>
      </c:dateAx>
      <c:valAx>
        <c:axId val="944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4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125.06</c:v>
                </c:pt>
                <c:pt idx="1">
                  <c:v>134.94</c:v>
                </c:pt>
                <c:pt idx="2">
                  <c:v>135.44999999999999</c:v>
                </c:pt>
                <c:pt idx="3">
                  <c:v>132.01</c:v>
                </c:pt>
                <c:pt idx="4">
                  <c:v>136.58000000000001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D-4611-A9DF-52F0FE0A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90208"/>
        <c:axId val="5739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113.33</c:v>
                </c:pt>
                <c:pt idx="1">
                  <c:v>114.05</c:v>
                </c:pt>
                <c:pt idx="2">
                  <c:v>114.26</c:v>
                </c:pt>
                <c:pt idx="3">
                  <c:v>112.98</c:v>
                </c:pt>
                <c:pt idx="4">
                  <c:v>112.91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D-4611-A9DF-52F0FE0A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90208"/>
        <c:axId val="57392128"/>
      </c:lineChart>
      <c:dateAx>
        <c:axId val="57390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392128"/>
        <c:crosses val="autoZero"/>
        <c:auto val="1"/>
        <c:lblOffset val="100"/>
        <c:baseTimeUnit val="years"/>
      </c:dateAx>
      <c:valAx>
        <c:axId val="5739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39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55.08</c:v>
                </c:pt>
                <c:pt idx="2">
                  <c:v>54.11</c:v>
                </c:pt>
                <c:pt idx="3">
                  <c:v>55.62</c:v>
                </c:pt>
                <c:pt idx="4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3-485C-B649-63536F51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20160"/>
        <c:axId val="6582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53.56</c:v>
                </c:pt>
                <c:pt idx="2">
                  <c:v>54.73</c:v>
                </c:pt>
                <c:pt idx="3">
                  <c:v>55.77</c:v>
                </c:pt>
                <c:pt idx="4">
                  <c:v>56.48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3-485C-B649-63536F51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0160"/>
        <c:axId val="65822080"/>
      </c:lineChart>
      <c:dateAx>
        <c:axId val="65820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822080"/>
        <c:crosses val="autoZero"/>
        <c:auto val="1"/>
        <c:lblOffset val="100"/>
        <c:baseTimeUnit val="years"/>
      </c:dateAx>
      <c:valAx>
        <c:axId val="6582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82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8.32</c:v>
                </c:pt>
                <c:pt idx="1">
                  <c:v>14.43</c:v>
                </c:pt>
                <c:pt idx="2">
                  <c:v>14.21</c:v>
                </c:pt>
                <c:pt idx="3">
                  <c:v>60.29</c:v>
                </c:pt>
                <c:pt idx="4">
                  <c:v>60.09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C01-A142-FBEC6272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46656"/>
        <c:axId val="658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19.440000000000001</c:v>
                </c:pt>
                <c:pt idx="2">
                  <c:v>22.46</c:v>
                </c:pt>
                <c:pt idx="3">
                  <c:v>25.84</c:v>
                </c:pt>
                <c:pt idx="4">
                  <c:v>27.61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7-4C01-A142-FBEC6272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6656"/>
        <c:axId val="65852928"/>
      </c:lineChart>
      <c:dateAx>
        <c:axId val="65846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5852928"/>
        <c:crosses val="autoZero"/>
        <c:auto val="1"/>
        <c:lblOffset val="100"/>
        <c:baseTimeUnit val="years"/>
      </c:dateAx>
      <c:valAx>
        <c:axId val="658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84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D-443D-936F-32A0A8173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5024"/>
        <c:axId val="930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17.39</c:v>
                </c:pt>
                <c:pt idx="1">
                  <c:v>12.65</c:v>
                </c:pt>
                <c:pt idx="2">
                  <c:v>10.58</c:v>
                </c:pt>
                <c:pt idx="3">
                  <c:v>10.49</c:v>
                </c:pt>
                <c:pt idx="4">
                  <c:v>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D-443D-936F-32A0A8173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5024"/>
        <c:axId val="93026944"/>
      </c:lineChart>
      <c:dateAx>
        <c:axId val="93025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3026944"/>
        <c:crosses val="autoZero"/>
        <c:auto val="1"/>
        <c:lblOffset val="100"/>
        <c:baseTimeUnit val="years"/>
      </c:dateAx>
      <c:valAx>
        <c:axId val="9302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2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983.31</c:v>
                </c:pt>
                <c:pt idx="1">
                  <c:v>1169.1099999999999</c:v>
                </c:pt>
                <c:pt idx="2">
                  <c:v>944.63</c:v>
                </c:pt>
                <c:pt idx="3">
                  <c:v>1209.74</c:v>
                </c:pt>
                <c:pt idx="4">
                  <c:v>1086.02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8-4E31-9F2C-E45B1E03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88672"/>
        <c:axId val="9419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212.95</c:v>
                </c:pt>
                <c:pt idx="1">
                  <c:v>224.41</c:v>
                </c:pt>
                <c:pt idx="2">
                  <c:v>243.44</c:v>
                </c:pt>
                <c:pt idx="3">
                  <c:v>258.49</c:v>
                </c:pt>
                <c:pt idx="4">
                  <c:v>271.10000000000002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8-4E31-9F2C-E45B1E03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88672"/>
        <c:axId val="94190592"/>
      </c:lineChart>
      <c:dateAx>
        <c:axId val="9418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190592"/>
        <c:crosses val="autoZero"/>
        <c:auto val="1"/>
        <c:lblOffset val="100"/>
        <c:baseTimeUnit val="years"/>
      </c:dateAx>
      <c:valAx>
        <c:axId val="94190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8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164.4</c:v>
                </c:pt>
                <c:pt idx="1">
                  <c:v>151.49</c:v>
                </c:pt>
                <c:pt idx="2">
                  <c:v>136.38</c:v>
                </c:pt>
                <c:pt idx="3">
                  <c:v>123.49</c:v>
                </c:pt>
                <c:pt idx="4">
                  <c:v>111.72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F-40DD-B101-1F206D72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21824"/>
        <c:axId val="9422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333.48</c:v>
                </c:pt>
                <c:pt idx="1">
                  <c:v>320.31</c:v>
                </c:pt>
                <c:pt idx="2">
                  <c:v>303.26</c:v>
                </c:pt>
                <c:pt idx="3">
                  <c:v>290.31</c:v>
                </c:pt>
                <c:pt idx="4">
                  <c:v>272.95999999999998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F-40DD-B101-1F206D72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1824"/>
        <c:axId val="94223744"/>
      </c:lineChart>
      <c:dateAx>
        <c:axId val="94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223744"/>
        <c:crosses val="autoZero"/>
        <c:auto val="1"/>
        <c:lblOffset val="100"/>
        <c:baseTimeUnit val="years"/>
      </c:dateAx>
      <c:valAx>
        <c:axId val="94223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125.26</c:v>
                </c:pt>
                <c:pt idx="1">
                  <c:v>135.44</c:v>
                </c:pt>
                <c:pt idx="2">
                  <c:v>136.27000000000001</c:v>
                </c:pt>
                <c:pt idx="3">
                  <c:v>133.25</c:v>
                </c:pt>
                <c:pt idx="4">
                  <c:v>135.88999999999999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6-4D5D-A7CC-5FA213C78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59072"/>
        <c:axId val="9427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112.81</c:v>
                </c:pt>
                <c:pt idx="1">
                  <c:v>113.88</c:v>
                </c:pt>
                <c:pt idx="2">
                  <c:v>114.14</c:v>
                </c:pt>
                <c:pt idx="3">
                  <c:v>112.83</c:v>
                </c:pt>
                <c:pt idx="4">
                  <c:v>112.84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6-4D5D-A7CC-5FA213C78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9072"/>
        <c:axId val="94273536"/>
      </c:lineChart>
      <c:dateAx>
        <c:axId val="94259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273536"/>
        <c:crosses val="autoZero"/>
        <c:auto val="1"/>
        <c:lblOffset val="100"/>
        <c:baseTimeUnit val="years"/>
      </c:dateAx>
      <c:valAx>
        <c:axId val="9427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5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76.150000000000006</c:v>
                </c:pt>
                <c:pt idx="1">
                  <c:v>70.239999999999995</c:v>
                </c:pt>
                <c:pt idx="2">
                  <c:v>69.05</c:v>
                </c:pt>
                <c:pt idx="3">
                  <c:v>71.069999999999993</c:v>
                </c:pt>
                <c:pt idx="4">
                  <c:v>70.05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D-4D82-A7D0-56A80E8AC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90304"/>
        <c:axId val="942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74.02</c:v>
                </c:pt>
                <c:pt idx="2">
                  <c:v>73.03</c:v>
                </c:pt>
                <c:pt idx="3">
                  <c:v>73.86</c:v>
                </c:pt>
                <c:pt idx="4">
                  <c:v>73.849999999999994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D-4D82-A7D0-56A80E8AC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90304"/>
        <c:axId val="94292224"/>
      </c:lineChart>
      <c:dateAx>
        <c:axId val="94290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4292224"/>
        <c:crosses val="autoZero"/>
        <c:auto val="1"/>
        <c:lblOffset val="100"/>
        <c:baseTimeUnit val="years"/>
      </c:dateAx>
      <c:valAx>
        <c:axId val="942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9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岐阜県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2032490</v>
      </c>
      <c r="AM8" s="61"/>
      <c r="AN8" s="61"/>
      <c r="AO8" s="61"/>
      <c r="AP8" s="61"/>
      <c r="AQ8" s="61"/>
      <c r="AR8" s="61"/>
      <c r="AS8" s="61"/>
      <c r="AT8" s="52">
        <f>データ!$S$6</f>
        <v>10621.29</v>
      </c>
      <c r="AU8" s="53"/>
      <c r="AV8" s="53"/>
      <c r="AW8" s="53"/>
      <c r="AX8" s="53"/>
      <c r="AY8" s="53"/>
      <c r="AZ8" s="53"/>
      <c r="BA8" s="53"/>
      <c r="BB8" s="54">
        <f>データ!$T$6</f>
        <v>191.36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83.83</v>
      </c>
      <c r="J10" s="53"/>
      <c r="K10" s="53"/>
      <c r="L10" s="53"/>
      <c r="M10" s="53"/>
      <c r="N10" s="53"/>
      <c r="O10" s="64"/>
      <c r="P10" s="54">
        <f>データ!$P$6</f>
        <v>87.08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464792</v>
      </c>
      <c r="AM10" s="61"/>
      <c r="AN10" s="61"/>
      <c r="AO10" s="61"/>
      <c r="AP10" s="61"/>
      <c r="AQ10" s="61"/>
      <c r="AR10" s="61"/>
      <c r="AS10" s="61"/>
      <c r="AT10" s="52">
        <f>データ!$V$6</f>
        <v>454.04</v>
      </c>
      <c r="AU10" s="53"/>
      <c r="AV10" s="53"/>
      <c r="AW10" s="53"/>
      <c r="AX10" s="53"/>
      <c r="AY10" s="53"/>
      <c r="AZ10" s="53"/>
      <c r="BA10" s="53"/>
      <c r="BB10" s="54">
        <f>データ!$W$6</f>
        <v>1023.68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【112.91】</v>
      </c>
      <c r="F85" s="27" t="str">
        <f>データ!AS6</f>
        <v>【9.92】</v>
      </c>
      <c r="G85" s="27" t="str">
        <f>データ!BD6</f>
        <v>【271.10】</v>
      </c>
      <c r="H85" s="27" t="str">
        <f>データ!BO6</f>
        <v>【272.96】</v>
      </c>
      <c r="I85" s="27" t="str">
        <f>データ!BZ6</f>
        <v>【112.84】</v>
      </c>
      <c r="J85" s="27" t="str">
        <f>データ!CK6</f>
        <v>【73.85】</v>
      </c>
      <c r="K85" s="27" t="str">
        <f>データ!CV6</f>
        <v>【61.69】</v>
      </c>
      <c r="L85" s="27" t="str">
        <f>データ!DG6</f>
        <v>【100.00】</v>
      </c>
      <c r="M85" s="27" t="str">
        <f>データ!DR6</f>
        <v>【56.48】</v>
      </c>
      <c r="N85" s="27" t="str">
        <f>データ!EC6</f>
        <v>【27.61】</v>
      </c>
      <c r="O85" s="27" t="str">
        <f>データ!EN6</f>
        <v>【0.20】</v>
      </c>
    </row>
  </sheetData>
  <sheetProtection algorithmName="SHA-512" hashValue="9aQeyWiKX9Zq62EB77ib9JZNSKZnAyRum9J4M0AvC3nSAGLAEiustqi/H2l5e5IA4t5oq0dQhOuMK7m1ylc4qA==" saltValue="umliN0YzMNAFqkDqoKizx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210005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岐阜県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非設置</v>
      </c>
      <c r="N6" s="35" t="str">
        <f t="shared" si="3"/>
        <v>-</v>
      </c>
      <c r="O6" s="35">
        <f t="shared" si="3"/>
        <v>83.83</v>
      </c>
      <c r="P6" s="35">
        <f t="shared" si="3"/>
        <v>87.08</v>
      </c>
      <c r="Q6" s="35">
        <f t="shared" si="3"/>
        <v>0</v>
      </c>
      <c r="R6" s="35">
        <f t="shared" si="3"/>
        <v>2032490</v>
      </c>
      <c r="S6" s="35">
        <f t="shared" si="3"/>
        <v>10621.29</v>
      </c>
      <c r="T6" s="35">
        <f t="shared" si="3"/>
        <v>191.36</v>
      </c>
      <c r="U6" s="35">
        <f t="shared" si="3"/>
        <v>464792</v>
      </c>
      <c r="V6" s="35">
        <f t="shared" si="3"/>
        <v>454.04</v>
      </c>
      <c r="W6" s="35">
        <f t="shared" si="3"/>
        <v>1023.68</v>
      </c>
      <c r="X6" s="36">
        <f>IF(X7="",NA(),X7)</f>
        <v>125.06</v>
      </c>
      <c r="Y6" s="36">
        <f t="shared" ref="Y6:AG6" si="4">IF(Y7="",NA(),Y7)</f>
        <v>134.94</v>
      </c>
      <c r="Z6" s="36">
        <f t="shared" si="4"/>
        <v>135.44999999999999</v>
      </c>
      <c r="AA6" s="36">
        <f t="shared" si="4"/>
        <v>132.01</v>
      </c>
      <c r="AB6" s="36">
        <f t="shared" si="4"/>
        <v>136.58000000000001</v>
      </c>
      <c r="AC6" s="36">
        <f t="shared" si="4"/>
        <v>113.33</v>
      </c>
      <c r="AD6" s="36">
        <f t="shared" si="4"/>
        <v>114.05</v>
      </c>
      <c r="AE6" s="36">
        <f t="shared" si="4"/>
        <v>114.26</v>
      </c>
      <c r="AF6" s="36">
        <f t="shared" si="4"/>
        <v>112.98</v>
      </c>
      <c r="AG6" s="36">
        <f t="shared" si="4"/>
        <v>112.91</v>
      </c>
      <c r="AH6" s="35" t="str">
        <f>IF(AH7="","",IF(AH7="-","【-】","【"&amp;SUBSTITUTE(TEXT(AH7,"#,##0.00"),"-","△")&amp;"】"))</f>
        <v>【112.91】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17.39</v>
      </c>
      <c r="AO6" s="36">
        <f t="shared" si="5"/>
        <v>12.65</v>
      </c>
      <c r="AP6" s="36">
        <f t="shared" si="5"/>
        <v>10.58</v>
      </c>
      <c r="AQ6" s="36">
        <f t="shared" si="5"/>
        <v>10.49</v>
      </c>
      <c r="AR6" s="36">
        <f t="shared" si="5"/>
        <v>9.92</v>
      </c>
      <c r="AS6" s="35" t="str">
        <f>IF(AS7="","",IF(AS7="-","【-】","【"&amp;SUBSTITUTE(TEXT(AS7,"#,##0.00"),"-","△")&amp;"】"))</f>
        <v>【9.92】</v>
      </c>
      <c r="AT6" s="36">
        <f>IF(AT7="",NA(),AT7)</f>
        <v>983.31</v>
      </c>
      <c r="AU6" s="36">
        <f t="shared" ref="AU6:BC6" si="6">IF(AU7="",NA(),AU7)</f>
        <v>1169.1099999999999</v>
      </c>
      <c r="AV6" s="36">
        <f t="shared" si="6"/>
        <v>944.63</v>
      </c>
      <c r="AW6" s="36">
        <f t="shared" si="6"/>
        <v>1209.74</v>
      </c>
      <c r="AX6" s="36">
        <f t="shared" si="6"/>
        <v>1086.02</v>
      </c>
      <c r="AY6" s="36">
        <f t="shared" si="6"/>
        <v>212.95</v>
      </c>
      <c r="AZ6" s="36">
        <f t="shared" si="6"/>
        <v>224.41</v>
      </c>
      <c r="BA6" s="36">
        <f t="shared" si="6"/>
        <v>243.44</v>
      </c>
      <c r="BB6" s="36">
        <f t="shared" si="6"/>
        <v>258.49</v>
      </c>
      <c r="BC6" s="36">
        <f t="shared" si="6"/>
        <v>271.10000000000002</v>
      </c>
      <c r="BD6" s="35" t="str">
        <f>IF(BD7="","",IF(BD7="-","【-】","【"&amp;SUBSTITUTE(TEXT(BD7,"#,##0.00"),"-","△")&amp;"】"))</f>
        <v>【271.10】</v>
      </c>
      <c r="BE6" s="36">
        <f>IF(BE7="",NA(),BE7)</f>
        <v>164.4</v>
      </c>
      <c r="BF6" s="36">
        <f t="shared" ref="BF6:BN6" si="7">IF(BF7="",NA(),BF7)</f>
        <v>151.49</v>
      </c>
      <c r="BG6" s="36">
        <f t="shared" si="7"/>
        <v>136.38</v>
      </c>
      <c r="BH6" s="36">
        <f t="shared" si="7"/>
        <v>123.49</v>
      </c>
      <c r="BI6" s="36">
        <f t="shared" si="7"/>
        <v>111.72</v>
      </c>
      <c r="BJ6" s="36">
        <f t="shared" si="7"/>
        <v>333.48</v>
      </c>
      <c r="BK6" s="36">
        <f t="shared" si="7"/>
        <v>320.31</v>
      </c>
      <c r="BL6" s="36">
        <f t="shared" si="7"/>
        <v>303.26</v>
      </c>
      <c r="BM6" s="36">
        <f t="shared" si="7"/>
        <v>290.31</v>
      </c>
      <c r="BN6" s="36">
        <f t="shared" si="7"/>
        <v>272.95999999999998</v>
      </c>
      <c r="BO6" s="35" t="str">
        <f>IF(BO7="","",IF(BO7="-","【-】","【"&amp;SUBSTITUTE(TEXT(BO7,"#,##0.00"),"-","△")&amp;"】"))</f>
        <v>【272.96】</v>
      </c>
      <c r="BP6" s="36">
        <f>IF(BP7="",NA(),BP7)</f>
        <v>125.26</v>
      </c>
      <c r="BQ6" s="36">
        <f t="shared" ref="BQ6:BY6" si="8">IF(BQ7="",NA(),BQ7)</f>
        <v>135.44</v>
      </c>
      <c r="BR6" s="36">
        <f t="shared" si="8"/>
        <v>136.27000000000001</v>
      </c>
      <c r="BS6" s="36">
        <f t="shared" si="8"/>
        <v>133.25</v>
      </c>
      <c r="BT6" s="36">
        <f t="shared" si="8"/>
        <v>135.88999999999999</v>
      </c>
      <c r="BU6" s="36">
        <f t="shared" si="8"/>
        <v>112.81</v>
      </c>
      <c r="BV6" s="36">
        <f t="shared" si="8"/>
        <v>113.88</v>
      </c>
      <c r="BW6" s="36">
        <f t="shared" si="8"/>
        <v>114.14</v>
      </c>
      <c r="BX6" s="36">
        <f t="shared" si="8"/>
        <v>112.83</v>
      </c>
      <c r="BY6" s="36">
        <f t="shared" si="8"/>
        <v>112.84</v>
      </c>
      <c r="BZ6" s="35" t="str">
        <f>IF(BZ7="","",IF(BZ7="-","【-】","【"&amp;SUBSTITUTE(TEXT(BZ7,"#,##0.00"),"-","△")&amp;"】"))</f>
        <v>【112.84】</v>
      </c>
      <c r="CA6" s="36">
        <f>IF(CA7="",NA(),CA7)</f>
        <v>76.150000000000006</v>
      </c>
      <c r="CB6" s="36">
        <f t="shared" ref="CB6:CJ6" si="9">IF(CB7="",NA(),CB7)</f>
        <v>70.239999999999995</v>
      </c>
      <c r="CC6" s="36">
        <f t="shared" si="9"/>
        <v>69.05</v>
      </c>
      <c r="CD6" s="36">
        <f t="shared" si="9"/>
        <v>71.069999999999993</v>
      </c>
      <c r="CE6" s="36">
        <f t="shared" si="9"/>
        <v>70.05</v>
      </c>
      <c r="CF6" s="36">
        <f t="shared" si="9"/>
        <v>75.3</v>
      </c>
      <c r="CG6" s="36">
        <f t="shared" si="9"/>
        <v>74.02</v>
      </c>
      <c r="CH6" s="36">
        <f t="shared" si="9"/>
        <v>73.03</v>
      </c>
      <c r="CI6" s="36">
        <f t="shared" si="9"/>
        <v>73.86</v>
      </c>
      <c r="CJ6" s="36">
        <f t="shared" si="9"/>
        <v>73.849999999999994</v>
      </c>
      <c r="CK6" s="35" t="str">
        <f>IF(CK7="","",IF(CK7="-","【-】","【"&amp;SUBSTITUTE(TEXT(CK7,"#,##0.00"),"-","△")&amp;"】"))</f>
        <v>【73.85】</v>
      </c>
      <c r="CL6" s="36">
        <f>IF(CL7="",NA(),CL7)</f>
        <v>55.64</v>
      </c>
      <c r="CM6" s="36">
        <f t="shared" ref="CM6:CU6" si="10">IF(CM7="",NA(),CM7)</f>
        <v>57.65</v>
      </c>
      <c r="CN6" s="36">
        <f t="shared" si="10"/>
        <v>61.63</v>
      </c>
      <c r="CO6" s="36">
        <f t="shared" si="10"/>
        <v>67.37</v>
      </c>
      <c r="CP6" s="36">
        <f t="shared" si="10"/>
        <v>69.64</v>
      </c>
      <c r="CQ6" s="36">
        <f t="shared" si="10"/>
        <v>61.82</v>
      </c>
      <c r="CR6" s="36">
        <f t="shared" si="10"/>
        <v>61.66</v>
      </c>
      <c r="CS6" s="36">
        <f t="shared" si="10"/>
        <v>62.19</v>
      </c>
      <c r="CT6" s="36">
        <f t="shared" si="10"/>
        <v>61.77</v>
      </c>
      <c r="CU6" s="36">
        <f t="shared" si="10"/>
        <v>61.69</v>
      </c>
      <c r="CV6" s="35" t="str">
        <f>IF(CV7="","",IF(CV7="-","【-】","【"&amp;SUBSTITUTE(TEXT(CV7,"#,##0.00"),"-","△")&amp;"】"))</f>
        <v>【61.69】</v>
      </c>
      <c r="CW6" s="36">
        <f>IF(CW7="",NA(),CW7)</f>
        <v>99.51</v>
      </c>
      <c r="CX6" s="36">
        <f t="shared" ref="CX6:DF6" si="11">IF(CX7="",NA(),CX7)</f>
        <v>99.47</v>
      </c>
      <c r="CY6" s="36">
        <f t="shared" si="11"/>
        <v>99.45</v>
      </c>
      <c r="CZ6" s="36">
        <f t="shared" si="11"/>
        <v>99.45</v>
      </c>
      <c r="DA6" s="36">
        <f t="shared" si="11"/>
        <v>99.38</v>
      </c>
      <c r="DB6" s="36">
        <f t="shared" si="11"/>
        <v>100.03</v>
      </c>
      <c r="DC6" s="36">
        <f t="shared" si="11"/>
        <v>100.05</v>
      </c>
      <c r="DD6" s="36">
        <f t="shared" si="11"/>
        <v>100.05</v>
      </c>
      <c r="DE6" s="36">
        <f t="shared" si="11"/>
        <v>100.08</v>
      </c>
      <c r="DF6" s="36">
        <f t="shared" si="11"/>
        <v>100</v>
      </c>
      <c r="DG6" s="35" t="str">
        <f>IF(DG7="","",IF(DG7="-","【-】","【"&amp;SUBSTITUTE(TEXT(DG7,"#,##0.00"),"-","△")&amp;"】"))</f>
        <v>【100.00】</v>
      </c>
      <c r="DH6" s="36">
        <f>IF(DH7="",NA(),DH7)</f>
        <v>54.67</v>
      </c>
      <c r="DI6" s="36">
        <f t="shared" ref="DI6:DQ6" si="12">IF(DI7="",NA(),DI7)</f>
        <v>55.08</v>
      </c>
      <c r="DJ6" s="36">
        <f t="shared" si="12"/>
        <v>54.11</v>
      </c>
      <c r="DK6" s="36">
        <f t="shared" si="12"/>
        <v>55.62</v>
      </c>
      <c r="DL6" s="36">
        <f t="shared" si="12"/>
        <v>57.4</v>
      </c>
      <c r="DM6" s="36">
        <f t="shared" si="12"/>
        <v>52.4</v>
      </c>
      <c r="DN6" s="36">
        <f t="shared" si="12"/>
        <v>53.56</v>
      </c>
      <c r="DO6" s="36">
        <f t="shared" si="12"/>
        <v>54.73</v>
      </c>
      <c r="DP6" s="36">
        <f t="shared" si="12"/>
        <v>55.77</v>
      </c>
      <c r="DQ6" s="36">
        <f t="shared" si="12"/>
        <v>56.48</v>
      </c>
      <c r="DR6" s="35" t="str">
        <f>IF(DR7="","",IF(DR7="-","【-】","【"&amp;SUBSTITUTE(TEXT(DR7,"#,##0.00"),"-","△")&amp;"】"))</f>
        <v>【56.48】</v>
      </c>
      <c r="DS6" s="36">
        <f>IF(DS7="",NA(),DS7)</f>
        <v>8.32</v>
      </c>
      <c r="DT6" s="36">
        <f t="shared" ref="DT6:EB6" si="13">IF(DT7="",NA(),DT7)</f>
        <v>14.43</v>
      </c>
      <c r="DU6" s="36">
        <f t="shared" si="13"/>
        <v>14.21</v>
      </c>
      <c r="DV6" s="36">
        <f t="shared" si="13"/>
        <v>60.29</v>
      </c>
      <c r="DW6" s="36">
        <f t="shared" si="13"/>
        <v>60.09</v>
      </c>
      <c r="DX6" s="36">
        <f t="shared" si="13"/>
        <v>18.05</v>
      </c>
      <c r="DY6" s="36">
        <f t="shared" si="13"/>
        <v>19.440000000000001</v>
      </c>
      <c r="DZ6" s="36">
        <f t="shared" si="13"/>
        <v>22.46</v>
      </c>
      <c r="EA6" s="36">
        <f t="shared" si="13"/>
        <v>25.84</v>
      </c>
      <c r="EB6" s="36">
        <f t="shared" si="13"/>
        <v>27.61</v>
      </c>
      <c r="EC6" s="35" t="str">
        <f>IF(EC7="","",IF(EC7="-","【-】","【"&amp;SUBSTITUTE(TEXT(EC7,"#,##0.00"),"-","△")&amp;"】"))</f>
        <v>【27.61】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0.26</v>
      </c>
      <c r="EJ6" s="36">
        <f t="shared" si="14"/>
        <v>0.24</v>
      </c>
      <c r="EK6" s="36">
        <f t="shared" si="14"/>
        <v>0.27</v>
      </c>
      <c r="EL6" s="36">
        <f t="shared" si="14"/>
        <v>0.24</v>
      </c>
      <c r="EM6" s="36">
        <f t="shared" si="14"/>
        <v>0.2</v>
      </c>
      <c r="EN6" s="35" t="str">
        <f>IF(EN7="","",IF(EN7="-","【-】","【"&amp;SUBSTITUTE(TEXT(EN7,"#,##0.00"),"-","△")&amp;"】"))</f>
        <v>【0.20】</v>
      </c>
    </row>
    <row r="7" spans="1:144" s="37" customFormat="1" x14ac:dyDescent="0.15">
      <c r="A7" s="29"/>
      <c r="B7" s="38">
        <v>2019</v>
      </c>
      <c r="C7" s="38">
        <v>210005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83.83</v>
      </c>
      <c r="P7" s="39">
        <v>87.08</v>
      </c>
      <c r="Q7" s="39">
        <v>0</v>
      </c>
      <c r="R7" s="39">
        <v>2032490</v>
      </c>
      <c r="S7" s="39">
        <v>10621.29</v>
      </c>
      <c r="T7" s="39">
        <v>191.36</v>
      </c>
      <c r="U7" s="39">
        <v>464792</v>
      </c>
      <c r="V7" s="39">
        <v>454.04</v>
      </c>
      <c r="W7" s="39">
        <v>1023.68</v>
      </c>
      <c r="X7" s="39">
        <v>125.06</v>
      </c>
      <c r="Y7" s="39">
        <v>134.94</v>
      </c>
      <c r="Z7" s="39">
        <v>135.44999999999999</v>
      </c>
      <c r="AA7" s="39">
        <v>132.01</v>
      </c>
      <c r="AB7" s="39">
        <v>136.58000000000001</v>
      </c>
      <c r="AC7" s="39">
        <v>113.33</v>
      </c>
      <c r="AD7" s="39">
        <v>114.05</v>
      </c>
      <c r="AE7" s="39">
        <v>114.26</v>
      </c>
      <c r="AF7" s="39">
        <v>112.98</v>
      </c>
      <c r="AG7" s="39">
        <v>112.91</v>
      </c>
      <c r="AH7" s="39">
        <v>112.91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17.39</v>
      </c>
      <c r="AO7" s="39">
        <v>12.65</v>
      </c>
      <c r="AP7" s="39">
        <v>10.58</v>
      </c>
      <c r="AQ7" s="39">
        <v>10.49</v>
      </c>
      <c r="AR7" s="39">
        <v>9.92</v>
      </c>
      <c r="AS7" s="39">
        <v>9.92</v>
      </c>
      <c r="AT7" s="39">
        <v>983.31</v>
      </c>
      <c r="AU7" s="39">
        <v>1169.1099999999999</v>
      </c>
      <c r="AV7" s="39">
        <v>944.63</v>
      </c>
      <c r="AW7" s="39">
        <v>1209.74</v>
      </c>
      <c r="AX7" s="39">
        <v>1086.02</v>
      </c>
      <c r="AY7" s="39">
        <v>212.95</v>
      </c>
      <c r="AZ7" s="39">
        <v>224.41</v>
      </c>
      <c r="BA7" s="39">
        <v>243.44</v>
      </c>
      <c r="BB7" s="39">
        <v>258.49</v>
      </c>
      <c r="BC7" s="39">
        <v>271.10000000000002</v>
      </c>
      <c r="BD7" s="39">
        <v>271.10000000000002</v>
      </c>
      <c r="BE7" s="39">
        <v>164.4</v>
      </c>
      <c r="BF7" s="39">
        <v>151.49</v>
      </c>
      <c r="BG7" s="39">
        <v>136.38</v>
      </c>
      <c r="BH7" s="39">
        <v>123.49</v>
      </c>
      <c r="BI7" s="39">
        <v>111.72</v>
      </c>
      <c r="BJ7" s="39">
        <v>333.48</v>
      </c>
      <c r="BK7" s="39">
        <v>320.31</v>
      </c>
      <c r="BL7" s="39">
        <v>303.26</v>
      </c>
      <c r="BM7" s="39">
        <v>290.31</v>
      </c>
      <c r="BN7" s="39">
        <v>272.95999999999998</v>
      </c>
      <c r="BO7" s="39">
        <v>272.95999999999998</v>
      </c>
      <c r="BP7" s="39">
        <v>125.26</v>
      </c>
      <c r="BQ7" s="39">
        <v>135.44</v>
      </c>
      <c r="BR7" s="39">
        <v>136.27000000000001</v>
      </c>
      <c r="BS7" s="39">
        <v>133.25</v>
      </c>
      <c r="BT7" s="39">
        <v>135.88999999999999</v>
      </c>
      <c r="BU7" s="39">
        <v>112.81</v>
      </c>
      <c r="BV7" s="39">
        <v>113.88</v>
      </c>
      <c r="BW7" s="39">
        <v>114.14</v>
      </c>
      <c r="BX7" s="39">
        <v>112.83</v>
      </c>
      <c r="BY7" s="39">
        <v>112.84</v>
      </c>
      <c r="BZ7" s="39">
        <v>112.84</v>
      </c>
      <c r="CA7" s="39">
        <v>76.150000000000006</v>
      </c>
      <c r="CB7" s="39">
        <v>70.239999999999995</v>
      </c>
      <c r="CC7" s="39">
        <v>69.05</v>
      </c>
      <c r="CD7" s="39">
        <v>71.069999999999993</v>
      </c>
      <c r="CE7" s="39">
        <v>70.05</v>
      </c>
      <c r="CF7" s="39">
        <v>75.3</v>
      </c>
      <c r="CG7" s="39">
        <v>74.02</v>
      </c>
      <c r="CH7" s="39">
        <v>73.03</v>
      </c>
      <c r="CI7" s="39">
        <v>73.86</v>
      </c>
      <c r="CJ7" s="39">
        <v>73.849999999999994</v>
      </c>
      <c r="CK7" s="39">
        <v>73.849999999999994</v>
      </c>
      <c r="CL7" s="39">
        <v>55.64</v>
      </c>
      <c r="CM7" s="39">
        <v>57.65</v>
      </c>
      <c r="CN7" s="39">
        <v>61.63</v>
      </c>
      <c r="CO7" s="39">
        <v>67.37</v>
      </c>
      <c r="CP7" s="39">
        <v>69.64</v>
      </c>
      <c r="CQ7" s="39">
        <v>61.82</v>
      </c>
      <c r="CR7" s="39">
        <v>61.66</v>
      </c>
      <c r="CS7" s="39">
        <v>62.19</v>
      </c>
      <c r="CT7" s="39">
        <v>61.77</v>
      </c>
      <c r="CU7" s="39">
        <v>61.69</v>
      </c>
      <c r="CV7" s="39">
        <v>61.69</v>
      </c>
      <c r="CW7" s="39">
        <v>99.51</v>
      </c>
      <c r="CX7" s="39">
        <v>99.47</v>
      </c>
      <c r="CY7" s="39">
        <v>99.45</v>
      </c>
      <c r="CZ7" s="39">
        <v>99.45</v>
      </c>
      <c r="DA7" s="39">
        <v>99.38</v>
      </c>
      <c r="DB7" s="39">
        <v>100.03</v>
      </c>
      <c r="DC7" s="39">
        <v>100.05</v>
      </c>
      <c r="DD7" s="39">
        <v>100.05</v>
      </c>
      <c r="DE7" s="39">
        <v>100.08</v>
      </c>
      <c r="DF7" s="39">
        <v>100</v>
      </c>
      <c r="DG7" s="39">
        <v>100</v>
      </c>
      <c r="DH7" s="39">
        <v>54.67</v>
      </c>
      <c r="DI7" s="39">
        <v>55.08</v>
      </c>
      <c r="DJ7" s="39">
        <v>54.11</v>
      </c>
      <c r="DK7" s="39">
        <v>55.62</v>
      </c>
      <c r="DL7" s="39">
        <v>57.4</v>
      </c>
      <c r="DM7" s="39">
        <v>52.4</v>
      </c>
      <c r="DN7" s="39">
        <v>53.56</v>
      </c>
      <c r="DO7" s="39">
        <v>54.73</v>
      </c>
      <c r="DP7" s="39">
        <v>55.77</v>
      </c>
      <c r="DQ7" s="39">
        <v>56.48</v>
      </c>
      <c r="DR7" s="39">
        <v>56.48</v>
      </c>
      <c r="DS7" s="39">
        <v>8.32</v>
      </c>
      <c r="DT7" s="39">
        <v>14.43</v>
      </c>
      <c r="DU7" s="39">
        <v>14.21</v>
      </c>
      <c r="DV7" s="39">
        <v>60.29</v>
      </c>
      <c r="DW7" s="39">
        <v>60.09</v>
      </c>
      <c r="DX7" s="39">
        <v>18.05</v>
      </c>
      <c r="DY7" s="39">
        <v>19.440000000000001</v>
      </c>
      <c r="DZ7" s="39">
        <v>22.46</v>
      </c>
      <c r="EA7" s="39">
        <v>25.84</v>
      </c>
      <c r="EB7" s="39">
        <v>27.61</v>
      </c>
      <c r="EC7" s="39">
        <v>27.61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0.26</v>
      </c>
      <c r="EJ7" s="39">
        <v>0.24</v>
      </c>
      <c r="EK7" s="39">
        <v>0.27</v>
      </c>
      <c r="EL7" s="39">
        <v>0.24</v>
      </c>
      <c r="EM7" s="39">
        <v>0.2</v>
      </c>
      <c r="EN7" s="39">
        <v>0.2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2021-01-20T05:37:33Z</cp:lastPrinted>
  <dcterms:modified xsi:type="dcterms:W3CDTF">2021-01-27T11:24:18Z</dcterms:modified>
</cp:coreProperties>
</file>