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C9Bp2+4oQ4+I99DFJ16mkkFNuHTE0EsBuJHOiC6LTT6etpX2XO4Y6Md+KFqbbb4bTjkTz8BEpcXnhRyAZU7wA==" workbookSaltValue="VwoDhG3WMnwQ6DKvbAEYp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<sst xmlns:r="http://schemas.openxmlformats.org/officeDocument/2006/relationships" xmlns="http://schemas.openxmlformats.org/spreadsheetml/2006/main" count="115" uniqueCount="115">
  <si>
    <t>③流動比率(％)</t>
    <rPh sb="1" eb="3">
      <t>リュウドウ</t>
    </rPh>
    <rPh sb="3" eb="5">
      <t>ヒリツ</t>
    </rPh>
    <phoneticPr fontId="1"/>
  </si>
  <si>
    <t>経営比較分析表（令和元年度決算）</t>
    <rPh sb="8" eb="10">
      <t>レイワ</t>
    </rPh>
    <rPh sb="10" eb="12">
      <t>ガンネン</t>
    </rPh>
    <phoneticPr fontId="1"/>
  </si>
  <si>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</si>
  <si>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</si>
  <si>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</si>
  <si>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</si>
  <si>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</si>
  <si>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類似団体平均値（平均値）</t>
  </si>
  <si>
    <r>
      <t>人口密度(人/km</t>
    </r>
    <r>
      <rPr>
        <b/>
        <vertAlign val="superscript"/>
        <sz val="11"/>
        <color theme="1"/>
        <rFont val="ＭＳ ゴシック"/>
      </rPr>
      <t>2</t>
    </r>
    <r>
      <rPr>
        <b/>
        <sz val="11"/>
        <color theme="1"/>
        <rFont val="ＭＳ ゴシック"/>
      </rPr>
      <t>)</t>
    </r>
  </si>
  <si>
    <t>"R"dd</t>
  </si>
  <si>
    <t>基本情報</t>
    <rPh sb="0" eb="2">
      <t>キホン</t>
    </rPh>
    <rPh sb="2" eb="4">
      <t>ジョウホウ</t>
    </rPh>
    <phoneticPr fontId="1"/>
  </si>
  <si>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</si>
  <si>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</si>
  <si>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</si>
  <si>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</si>
  <si>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</si>
  <si>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</si>
  <si>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</si>
  <si>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</si>
  <si>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</si>
  <si>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当該団体値（当該値）</t>
    <rPh sb="2" eb="4">
      <t>ダンタイ</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</si>
  <si>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</si>
  <si>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</si>
  <si>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</si>
  <si>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</si>
  <si>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</si>
  <si>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</si>
  <si>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</si>
  <si>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</si>
  <si>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</si>
  <si>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</si>
  <si>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</si>
  <si>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</si>
  <si>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1"/>
  </si>
  <si>
    <t>1. 経営の健全性・効率性</t>
    <rPh sb="3" eb="5">
      <t>ケイエイ</t>
    </rPh>
    <rPh sb="6" eb="9">
      <t>ケンゼンセイ</t>
    </rPh>
    <rPh sb="10" eb="12">
      <t>コウリツ</t>
    </rPh>
    <rPh sb="12" eb="13">
      <t>セイ</t>
    </rPh>
    <phoneticPr fontId="1"/>
  </si>
  <si>
    <t>⑧水洗化率(％)</t>
  </si>
  <si>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</si>
  <si>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</si>
  <si>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</si>
  <si>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業種CD</t>
    <rPh sb="0" eb="2">
      <t>ギョウシュ</t>
    </rPh>
    <phoneticPr fontId="1"/>
  </si>
  <si>
    <t>②累積欠損金比率(％)</t>
  </si>
  <si>
    <t>令和元年度全国平均</t>
    <rPh sb="0" eb="2">
      <t>レイワ</t>
    </rPh>
    <rPh sb="2" eb="4">
      <t>ガンネン</t>
    </rPh>
    <phoneticPr fontId="1"/>
  </si>
  <si>
    <t>1④</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</si>
  <si>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</si>
  <si>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</si>
  <si>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t>
  </si>
  <si>
    <t>団体CD</t>
    <rPh sb="0" eb="2">
      <t>ダンタイ</t>
    </rPh>
    <phoneticPr fontId="1"/>
  </si>
  <si>
    <t>全体総括</t>
    <rPh sb="0" eb="2">
      <t>ゼンタイ</t>
    </rPh>
    <rPh sb="2" eb="4">
      <t>ソウカツ</t>
    </rPh>
    <phoneticPr fontId="1"/>
  </si>
  <si>
    <t>1①</t>
  </si>
  <si>
    <t>1③</t>
  </si>
  <si>
    <t>2②</t>
  </si>
  <si>
    <t>1⑤</t>
  </si>
  <si>
    <t>事業CD</t>
    <rPh sb="0" eb="2">
      <t>ジギョウ</t>
    </rPh>
    <phoneticPr fontId="1"/>
  </si>
  <si>
    <t>1⑦</t>
  </si>
  <si>
    <t>1⑧</t>
  </si>
  <si>
    <t>①施設全体の管理を最適化するため平成30年度に策定したストックマネジメント計画に基づく点検調査・診断を行い、施設の健全度を予測しながら計画的な修繕・更新工事を実施することで、施設の長寿命化や設備故障による重大事故を防止している。
②③点検調査やストックマネジメント計画から現在更新が必要な箇所はなく、改善実績も無い。
狩野川東部処理区では、供用開始から30年以上経過する管渠が今後増加するため、引き続き適切な維持管理に努めていく。</t>
    <rPh sb="1" eb="3">
      <t>シセツ</t>
    </rPh>
    <rPh sb="3" eb="5">
      <t>ゼンタイ</t>
    </rPh>
    <rPh sb="6" eb="8">
      <t>カンリ</t>
    </rPh>
    <rPh sb="9" eb="12">
      <t>サイテキカ</t>
    </rPh>
    <rPh sb="16" eb="18">
      <t>ヘイセイ</t>
    </rPh>
    <rPh sb="20" eb="22">
      <t>ネンド</t>
    </rPh>
    <rPh sb="23" eb="25">
      <t>サクテイ</t>
    </rPh>
    <rPh sb="37" eb="39">
      <t>ケイカク</t>
    </rPh>
    <rPh sb="40" eb="41">
      <t>モト</t>
    </rPh>
    <rPh sb="43" eb="45">
      <t>テンケン</t>
    </rPh>
    <rPh sb="45" eb="47">
      <t>チョウサ</t>
    </rPh>
    <rPh sb="48" eb="50">
      <t>シンダン</t>
    </rPh>
    <rPh sb="51" eb="52">
      <t>オコナ</t>
    </rPh>
    <rPh sb="54" eb="56">
      <t>シセツ</t>
    </rPh>
    <rPh sb="57" eb="59">
      <t>ケンゼン</t>
    </rPh>
    <rPh sb="59" eb="60">
      <t>ド</t>
    </rPh>
    <rPh sb="61" eb="63">
      <t>ヨソク</t>
    </rPh>
    <rPh sb="67" eb="70">
      <t>ケイカクテキ</t>
    </rPh>
    <rPh sb="71" eb="73">
      <t>シュウゼン</t>
    </rPh>
    <rPh sb="74" eb="76">
      <t>コウシン</t>
    </rPh>
    <rPh sb="76" eb="78">
      <t>コウジ</t>
    </rPh>
    <rPh sb="79" eb="81">
      <t>ジッシ</t>
    </rPh>
    <rPh sb="87" eb="89">
      <t>シセツ</t>
    </rPh>
    <rPh sb="90" eb="94">
      <t>チョウジュミョウカ</t>
    </rPh>
    <rPh sb="95" eb="97">
      <t>セツビ</t>
    </rPh>
    <rPh sb="97" eb="99">
      <t>コショウ</t>
    </rPh>
    <rPh sb="102" eb="104">
      <t>ジュウダイ</t>
    </rPh>
    <rPh sb="104" eb="106">
      <t>ジコ</t>
    </rPh>
    <rPh sb="107" eb="109">
      <t>ボウシ</t>
    </rPh>
    <rPh sb="120" eb="122">
      <t>チョウサ</t>
    </rPh>
    <rPh sb="137" eb="139">
      <t>ゲンザイ</t>
    </rPh>
    <rPh sb="202" eb="204">
      <t>テキセツ</t>
    </rPh>
    <phoneticPr fontId="1"/>
  </si>
  <si>
    <t>2①</t>
  </si>
  <si>
    <t>下水道事業(法適用)</t>
    <rPh sb="3" eb="5">
      <t>ジギョウ</t>
    </rPh>
    <rPh sb="6" eb="7">
      <t>ホウ</t>
    </rPh>
    <rPh sb="7" eb="9">
      <t>テキヨウ</t>
    </rPh>
    <phoneticPr fontId="1"/>
  </si>
  <si>
    <t>項番</t>
    <rPh sb="0" eb="2">
      <t>コウバン</t>
    </rPh>
    <phoneticPr fontId="1"/>
  </si>
  <si>
    <t>⑤経費回収率(％)</t>
  </si>
  <si>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</si>
  <si>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</si>
  <si>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</si>
  <si>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</si>
  <si>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</si>
  <si>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</si>
  <si>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</si>
  <si>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</si>
  <si>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</si>
  <si>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</si>
  <si>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</si>
  <si>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</si>
  <si>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</si>
  <si>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</si>
  <si>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</si>
  <si>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</si>
  <si>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</si>
  <si>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</si>
  <si>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</si>
  <si>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</si>
  <si>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</si>
  <si>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</si>
  <si>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</si>
  <si>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</si>
  <si>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</si>
  <si>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</si>
  <si>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</si>
  <si>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</si>
  <si>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</si>
  <si>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</si>
  <si>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</si>
  <si>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</si>
  <si>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</si>
  <si>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</si>
  <si>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</si>
  <si>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</si>
  <si>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</si>
  <si>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t>
  </si>
  <si>
    <t>法適用</t>
  </si>
  <si>
    <t>下水道事業</t>
  </si>
  <si>
    <t>流域下水道</t>
  </si>
  <si>
    <t>E1</t>
  </si>
  <si>
    <t>非設置</t>
  </si>
  <si>
    <t>-</t>
  </si>
  <si>
    <t>←年数補正</t>
    <rPh sb="1" eb="3">
      <t>ネンスウ</t>
    </rPh>
    <rPh sb="3" eb="5">
      <t>ホセイ</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</si>
  <si>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</si>
  <si>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</si>
  <si>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</si>
  <si>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</si>
  <si>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</si>
  <si>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</si>
  <si>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</si>
  <si>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</si>
  <si>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r>
      <t xml:space="preserve">
①収支比率は10年間の財政期間を設け、収支の均衡を図ることとしており、負担金単価の見直しや維持管理コストの縮減に努めることで改善を図っている。
②累積欠損金は発生していない。
③当年度収入で当年度支出を賄う事業構造のため流動比率は低くなるが、収入の大部分は市町負担金等の確実に収入が見込まれるものであることや、資金繰り改善の取組みを行っているため支障は無い。
④過去の建設に要した企業債残高は今後減少の見込みであるが、今後もストックマネジメント計画や適切な水量予測に基づく計画的な投資を行っていく。
⑥汚水処理原価が高いため包括民間委託の見直しなどにより汚水処理の効率化を図り、</t>
    </r>
    <r>
      <rPr>
        <sz val="11"/>
        <color theme="1"/>
        <rFont val="ＭＳ ゴシック"/>
      </rPr>
      <t>維持管理コストの更なる縮減に努めていく。
⑦処理場の施設は段階的に整備されることから、関連市町の面整備の進捗を図ることで</t>
    </r>
    <r>
      <rPr>
        <sz val="11"/>
        <color auto="1"/>
        <rFont val="ＭＳ ゴシック"/>
      </rPr>
      <t>改善されていく。</t>
    </r>
    <r>
      <rPr>
        <sz val="11"/>
        <color theme="1"/>
        <rFont val="ＭＳ ゴシック"/>
      </rPr>
      <t xml:space="preserve">
⑧関連市町において接続率向上に向けたＰＲ活動等により、水洗化率向上及び使用料収入増を図っている。</t>
    </r>
    <rPh sb="75" eb="77">
      <t>ルイセキ</t>
    </rPh>
    <rPh sb="77" eb="80">
      <t>ケッソンキン</t>
    </rPh>
    <rPh sb="81" eb="83">
      <t>ハッセイ</t>
    </rPh>
    <rPh sb="92" eb="95">
      <t>トウネンド</t>
    </rPh>
    <rPh sb="95" eb="97">
      <t>シュウニュウ</t>
    </rPh>
    <rPh sb="98" eb="101">
      <t>トウネンド</t>
    </rPh>
    <rPh sb="101" eb="103">
      <t>シシュツ</t>
    </rPh>
    <rPh sb="104" eb="105">
      <t>マカナ</t>
    </rPh>
    <rPh sb="106" eb="108">
      <t>ジギョウ</t>
    </rPh>
    <rPh sb="108" eb="110">
      <t>コウゾウ</t>
    </rPh>
    <rPh sb="113" eb="115">
      <t>リュウドウ</t>
    </rPh>
    <rPh sb="115" eb="117">
      <t>ヒリツ</t>
    </rPh>
    <rPh sb="118" eb="119">
      <t>ヒク</t>
    </rPh>
    <rPh sb="124" eb="126">
      <t>シュウニュウ</t>
    </rPh>
    <rPh sb="127" eb="130">
      <t>ダイブブン</t>
    </rPh>
    <rPh sb="131" eb="132">
      <t>シ</t>
    </rPh>
    <rPh sb="132" eb="133">
      <t>マチ</t>
    </rPh>
    <rPh sb="133" eb="136">
      <t>フタンキン</t>
    </rPh>
    <rPh sb="136" eb="137">
      <t>トウ</t>
    </rPh>
    <rPh sb="138" eb="140">
      <t>カクジツ</t>
    </rPh>
    <rPh sb="141" eb="143">
      <t>シュウニュウ</t>
    </rPh>
    <rPh sb="144" eb="146">
      <t>ミコ</t>
    </rPh>
    <rPh sb="158" eb="161">
      <t>シキング</t>
    </rPh>
    <rPh sb="162" eb="164">
      <t>カイゼン</t>
    </rPh>
    <rPh sb="165" eb="167">
      <t>トリク</t>
    </rPh>
    <rPh sb="169" eb="170">
      <t>オコナ</t>
    </rPh>
    <rPh sb="176" eb="178">
      <t>シショウ</t>
    </rPh>
    <rPh sb="179" eb="180">
      <t>ナ</t>
    </rPh>
    <rPh sb="185" eb="187">
      <t>カコ</t>
    </rPh>
    <rPh sb="188" eb="190">
      <t>ケンセツ</t>
    </rPh>
    <rPh sb="191" eb="192">
      <t>ヨウ</t>
    </rPh>
    <rPh sb="194" eb="197">
      <t>キギョウサイ</t>
    </rPh>
    <rPh sb="197" eb="199">
      <t>ザンダカ</t>
    </rPh>
    <rPh sb="200" eb="202">
      <t>コンゴ</t>
    </rPh>
    <rPh sb="202" eb="204">
      <t>ゲンショウ</t>
    </rPh>
    <rPh sb="205" eb="207">
      <t>ミコ</t>
    </rPh>
    <rPh sb="213" eb="215">
      <t>コンゴ</t>
    </rPh>
    <rPh sb="226" eb="228">
      <t>ケイカク</t>
    </rPh>
    <rPh sb="229" eb="231">
      <t>テキセツ</t>
    </rPh>
    <rPh sb="232" eb="234">
      <t>スイリョウ</t>
    </rPh>
    <rPh sb="234" eb="236">
      <t>ヨソク</t>
    </rPh>
    <rPh sb="237" eb="238">
      <t>モト</t>
    </rPh>
    <rPh sb="240" eb="243">
      <t>ケイカクテキ</t>
    </rPh>
    <rPh sb="244" eb="246">
      <t>トウシ</t>
    </rPh>
    <rPh sb="247" eb="248">
      <t>オコナ</t>
    </rPh>
    <rPh sb="263" eb="264">
      <t>タカ</t>
    </rPh>
    <rPh sb="267" eb="269">
      <t>ホウカツ</t>
    </rPh>
    <rPh sb="269" eb="271">
      <t>ミンカン</t>
    </rPh>
    <rPh sb="271" eb="273">
      <t>イタク</t>
    </rPh>
    <rPh sb="274" eb="276">
      <t>ミナオ</t>
    </rPh>
    <rPh sb="282" eb="284">
      <t>オスイ</t>
    </rPh>
    <rPh sb="284" eb="286">
      <t>ショリ</t>
    </rPh>
    <rPh sb="287" eb="290">
      <t>コウリツカ</t>
    </rPh>
    <rPh sb="291" eb="292">
      <t>ハカ</t>
    </rPh>
    <rPh sb="366" eb="368">
      <t>カンレン</t>
    </rPh>
    <rPh sb="368" eb="370">
      <t>シマチ</t>
    </rPh>
    <rPh sb="407" eb="408">
      <t>ハカ</t>
    </rPh>
    <phoneticPr fontId="1"/>
  </si>
  <si>
    <t>経営状況を明確化・透明化することで長期的に安定した経営を持続していくことを目的に、令和元年度から公営企業会計に移行している。
汚水処理の費用は市町からの負担金を財源としており、必要な費用については市町と協議のうえ負担金の設定を行っているため、当面は安定的な事業運営が可能と見込んでいるが、移行に伴い把握可能となった経営指標に基づく分析を通じて問題点を明らかにし、経営改善に取り組むことで、市町負担の軽減を図っていく。
また、狩野川流域は供用から30年以上経過し、老朽化する施設・設備も今後増加することから、ストックマネジメント計画に基づく計画的な改築更新及び更新投資の平準化を図っていく。</t>
    <rPh sb="0" eb="2">
      <t>ケイエイ</t>
    </rPh>
    <rPh sb="2" eb="4">
      <t>ジョウキョウ</t>
    </rPh>
    <rPh sb="5" eb="8">
      <t>メイカクカ</t>
    </rPh>
    <rPh sb="9" eb="12">
      <t>トウメイカ</t>
    </rPh>
    <rPh sb="17" eb="20">
      <t>チョウキテキ</t>
    </rPh>
    <rPh sb="21" eb="23">
      <t>アンテイ</t>
    </rPh>
    <rPh sb="25" eb="27">
      <t>ケイエイ</t>
    </rPh>
    <rPh sb="28" eb="30">
      <t>ジゾク</t>
    </rPh>
    <rPh sb="37" eb="39">
      <t>モクテキ</t>
    </rPh>
    <rPh sb="41" eb="43">
      <t>レイワ</t>
    </rPh>
    <rPh sb="43" eb="46">
      <t>ガンネンド</t>
    </rPh>
    <rPh sb="48" eb="50">
      <t>コウエイ</t>
    </rPh>
    <rPh sb="50" eb="52">
      <t>キギョウ</t>
    </rPh>
    <rPh sb="52" eb="54">
      <t>カイケイ</t>
    </rPh>
    <rPh sb="55" eb="57">
      <t>イコウ</t>
    </rPh>
    <rPh sb="144" eb="146">
      <t>イコウ</t>
    </rPh>
    <rPh sb="147" eb="148">
      <t>トモナ</t>
    </rPh>
    <rPh sb="149" eb="151">
      <t>ハアク</t>
    </rPh>
    <rPh sb="151" eb="153">
      <t>カノウ</t>
    </rPh>
    <rPh sb="157" eb="159">
      <t>ケイエイ</t>
    </rPh>
    <rPh sb="159" eb="161">
      <t>シヒョウ</t>
    </rPh>
    <rPh sb="162" eb="163">
      <t>モト</t>
    </rPh>
    <rPh sb="165" eb="167">
      <t>ブンセキ</t>
    </rPh>
    <rPh sb="168" eb="169">
      <t>ツウ</t>
    </rPh>
    <rPh sb="171" eb="174">
      <t>モンダイテン</t>
    </rPh>
    <rPh sb="175" eb="176">
      <t>アキ</t>
    </rPh>
    <rPh sb="181" eb="183">
      <t>ケイエイ</t>
    </rPh>
    <rPh sb="183" eb="185">
      <t>カイゼン</t>
    </rPh>
    <rPh sb="186" eb="187">
      <t>ト</t>
    </rPh>
    <rPh sb="188" eb="189">
      <t>ク</t>
    </rPh>
    <rPh sb="194" eb="195">
      <t>シ</t>
    </rPh>
    <rPh sb="195" eb="196">
      <t>マチ</t>
    </rPh>
    <rPh sb="196" eb="198">
      <t>フタン</t>
    </rPh>
    <rPh sb="199" eb="201">
      <t>ケイゲン</t>
    </rPh>
    <rPh sb="202" eb="203">
      <t>ハカ</t>
    </rPh>
    <rPh sb="242" eb="244">
      <t>コンゴ</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</si>
</sst>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c:v>
                </c:pt>
                <c:pt idx="4">
                  <c:v>7.0000000000000007e-002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113.73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0</c:v>
                </c:pt>
                <c:pt idx="1">
                  <c:v>0</c:v>
                </c:pt>
                <c:pt idx="2">
                  <c:v>0</c:v>
                </c:pt>
                <c:pt idx="3">
                  <c:v>0</c:v>
                </c:pt>
                <c:pt idx="4">
                  <c:v>100.49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4.96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0</c:v>
                </c:pt>
                <c:pt idx="1">
                  <c:v>0</c:v>
                </c:pt>
                <c:pt idx="2">
                  <c:v>0</c:v>
                </c:pt>
                <c:pt idx="3">
                  <c:v>0</c:v>
                </c:pt>
                <c:pt idx="4">
                  <c:v>39.35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0</c:v>
                </c:pt>
                <c:pt idx="1">
                  <c:v>0</c:v>
                </c:pt>
                <c:pt idx="2">
                  <c:v>0</c:v>
                </c:pt>
                <c:pt idx="3">
                  <c:v>0</c:v>
                </c:pt>
                <c:pt idx="4">
                  <c:v>1.17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0</c:v>
                </c:pt>
                <c:pt idx="1">
                  <c:v>0</c:v>
                </c:pt>
                <c:pt idx="2">
                  <c:v>0</c:v>
                </c:pt>
                <c:pt idx="3">
                  <c:v>0</c:v>
                </c:pt>
                <c:pt idx="4">
                  <c:v>7.27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51.72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0</c:v>
                </c:pt>
                <c:pt idx="1">
                  <c:v>0</c:v>
                </c:pt>
                <c:pt idx="2">
                  <c:v>0</c:v>
                </c:pt>
                <c:pt idx="3">
                  <c:v>0</c:v>
                </c:pt>
                <c:pt idx="4">
                  <c:v>97.37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112.92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0</c:v>
                </c:pt>
                <c:pt idx="1">
                  <c:v>0</c:v>
                </c:pt>
                <c:pt idx="2">
                  <c:v>0</c:v>
                </c:pt>
                <c:pt idx="3">
                  <c:v>0</c:v>
                </c:pt>
                <c:pt idx="4">
                  <c:v>287.39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0</c:v>
                </c:pt>
                <c:pt idx="1">
                  <c:v>0</c:v>
                </c:pt>
                <c:pt idx="2">
                  <c:v>0</c:v>
                </c:pt>
                <c:pt idx="3">
                  <c:v>0</c:v>
                </c:pt>
                <c:pt idx="4" formatCode="#,##0.00;&quot;△&quot;#,##0.00">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149.26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0</c:v>
                </c:pt>
                <c:pt idx="1">
                  <c:v>0</c:v>
                </c:pt>
                <c:pt idx="2">
                  <c:v>0</c:v>
                </c:pt>
                <c:pt idx="3">
                  <c:v>0</c:v>
                </c:pt>
                <c:pt idx="4">
                  <c:v>50.64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64.81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0</c:v>
                </c:pt>
                <c:pt idx="1">
                  <c:v>0</c:v>
                </c:pt>
                <c:pt idx="2">
                  <c:v>0</c:v>
                </c:pt>
                <c:pt idx="3">
                  <c:v>0</c:v>
                </c:pt>
                <c:pt idx="4">
                  <c:v>67.209999999999994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90.44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0</c:v>
                </c:pt>
                <c:pt idx="1">
                  <c:v>0</c:v>
                </c:pt>
                <c:pt idx="2">
                  <c:v>0</c:v>
                </c:pt>
                <c:pt idx="3">
                  <c:v>0</c:v>
                </c:pt>
                <c:pt idx="4">
                  <c:v>93.21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【100.50】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【7.23】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【97.06】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【291.40】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【66.94】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【51.39】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【1.16】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row r="6">
          <cell r="Y6" t="str">
            <v>-</v>
          </cell>
          <cell r="Z6" t="str">
            <v>-</v>
          </cell>
          <cell r="AA6" t="str">
            <v>-</v>
          </cell>
          <cell r="AB6" t="str">
            <v>-</v>
          </cell>
          <cell r="AC6">
            <v>113.73</v>
          </cell>
          <cell r="AD6" t="str">
            <v>-</v>
          </cell>
          <cell r="AE6" t="str">
            <v>-</v>
          </cell>
          <cell r="AF6" t="str">
            <v>-</v>
          </cell>
          <cell r="AG6" t="str">
            <v>-</v>
          </cell>
          <cell r="AH6">
            <v>100.49</v>
          </cell>
          <cell r="AJ6" t="str">
            <v>-</v>
          </cell>
          <cell r="AK6" t="str">
            <v>-</v>
          </cell>
          <cell r="AL6" t="str">
            <v>-</v>
          </cell>
          <cell r="AM6" t="str">
            <v>-</v>
          </cell>
          <cell r="AN6">
            <v>0</v>
          </cell>
          <cell r="AO6" t="str">
            <v>-</v>
          </cell>
          <cell r="AP6" t="str">
            <v>-</v>
          </cell>
          <cell r="AQ6" t="str">
            <v>-</v>
          </cell>
          <cell r="AR6" t="str">
            <v>-</v>
          </cell>
          <cell r="AS6">
            <v>7.27</v>
          </cell>
          <cell r="AU6" t="str">
            <v>-</v>
          </cell>
          <cell r="AV6" t="str">
            <v>-</v>
          </cell>
          <cell r="AW6" t="str">
            <v>-</v>
          </cell>
          <cell r="AX6" t="str">
            <v>-</v>
          </cell>
          <cell r="AY6">
            <v>51.72</v>
          </cell>
          <cell r="AZ6" t="str">
            <v>-</v>
          </cell>
          <cell r="BA6" t="str">
            <v>-</v>
          </cell>
          <cell r="BB6" t="str">
            <v>-</v>
          </cell>
          <cell r="BC6" t="str">
            <v>-</v>
          </cell>
          <cell r="BD6">
            <v>97.37</v>
          </cell>
          <cell r="BF6" t="str">
            <v>-</v>
          </cell>
          <cell r="BG6" t="str">
            <v>-</v>
          </cell>
          <cell r="BH6" t="str">
            <v>-</v>
          </cell>
          <cell r="BI6" t="str">
            <v>-</v>
          </cell>
          <cell r="BJ6">
            <v>112.92</v>
          </cell>
          <cell r="BK6" t="str">
            <v>-</v>
          </cell>
          <cell r="BL6" t="str">
            <v>-</v>
          </cell>
          <cell r="BM6" t="str">
            <v>-</v>
          </cell>
          <cell r="BN6" t="str">
            <v>-</v>
          </cell>
          <cell r="BO6">
            <v>287.39</v>
          </cell>
          <cell r="BQ6" t="str">
            <v>-</v>
          </cell>
          <cell r="BR6" t="str">
            <v>-</v>
          </cell>
          <cell r="BS6" t="str">
            <v>-</v>
          </cell>
          <cell r="BT6" t="str">
            <v>-</v>
          </cell>
          <cell r="BU6">
            <v>0</v>
          </cell>
          <cell r="BV6" t="str">
            <v>-</v>
          </cell>
          <cell r="BW6" t="str">
            <v>-</v>
          </cell>
          <cell r="BX6" t="str">
            <v>-</v>
          </cell>
          <cell r="BY6" t="str">
            <v>-</v>
          </cell>
          <cell r="BZ6">
            <v>0</v>
          </cell>
          <cell r="CB6" t="str">
            <v>-</v>
          </cell>
          <cell r="CC6" t="str">
            <v>-</v>
          </cell>
          <cell r="CD6" t="str">
            <v>-</v>
          </cell>
          <cell r="CE6" t="str">
            <v>-</v>
          </cell>
          <cell r="CF6">
            <v>149.26</v>
          </cell>
          <cell r="CG6" t="str">
            <v>-</v>
          </cell>
          <cell r="CH6" t="str">
            <v>-</v>
          </cell>
          <cell r="CI6" t="str">
            <v>-</v>
          </cell>
          <cell r="CJ6" t="str">
            <v>-</v>
          </cell>
          <cell r="CK6">
            <v>50.64</v>
          </cell>
          <cell r="CM6" t="str">
            <v>-</v>
          </cell>
          <cell r="CN6" t="str">
            <v>-</v>
          </cell>
          <cell r="CO6" t="str">
            <v>-</v>
          </cell>
          <cell r="CP6" t="str">
            <v>-</v>
          </cell>
          <cell r="CQ6">
            <v>64.81</v>
          </cell>
          <cell r="CR6" t="str">
            <v>-</v>
          </cell>
          <cell r="CS6" t="str">
            <v>-</v>
          </cell>
          <cell r="CT6" t="str">
            <v>-</v>
          </cell>
          <cell r="CU6" t="str">
            <v>-</v>
          </cell>
          <cell r="CV6">
            <v>67.209999999999994</v>
          </cell>
          <cell r="CX6" t="str">
            <v>-</v>
          </cell>
          <cell r="CY6" t="str">
            <v>-</v>
          </cell>
          <cell r="CZ6" t="str">
            <v>-</v>
          </cell>
          <cell r="DA6" t="str">
            <v>-</v>
          </cell>
          <cell r="DB6">
            <v>90.44</v>
          </cell>
          <cell r="DC6" t="str">
            <v>-</v>
          </cell>
          <cell r="DD6" t="str">
            <v>-</v>
          </cell>
          <cell r="DE6" t="str">
            <v>-</v>
          </cell>
          <cell r="DF6" t="str">
            <v>-</v>
          </cell>
          <cell r="DG6">
            <v>93.21</v>
          </cell>
          <cell r="DI6" t="str">
            <v>-</v>
          </cell>
          <cell r="DJ6" t="str">
            <v>-</v>
          </cell>
          <cell r="DK6" t="str">
            <v>-</v>
          </cell>
          <cell r="DL6" t="str">
            <v>-</v>
          </cell>
          <cell r="DM6">
            <v>4.96</v>
          </cell>
          <cell r="DN6" t="str">
            <v>-</v>
          </cell>
          <cell r="DO6" t="str">
            <v>-</v>
          </cell>
          <cell r="DP6" t="str">
            <v>-</v>
          </cell>
          <cell r="DQ6" t="str">
            <v>-</v>
          </cell>
          <cell r="DR6">
            <v>39.35</v>
          </cell>
          <cell r="DT6" t="str">
            <v>-</v>
          </cell>
          <cell r="DU6" t="str">
            <v>-</v>
          </cell>
          <cell r="DV6" t="str">
            <v>-</v>
          </cell>
          <cell r="DW6" t="str">
            <v>-</v>
          </cell>
          <cell r="DX6">
            <v>0</v>
          </cell>
          <cell r="DY6" t="str">
            <v>-</v>
          </cell>
          <cell r="DZ6" t="str">
            <v>-</v>
          </cell>
          <cell r="EA6" t="str">
            <v>-</v>
          </cell>
          <cell r="EB6" t="str">
            <v>-</v>
          </cell>
          <cell r="EC6">
            <v>1.17</v>
          </cell>
          <cell r="EE6" t="str">
            <v>-</v>
          </cell>
          <cell r="EF6" t="str">
            <v>-</v>
          </cell>
          <cell r="EG6" t="str">
            <v>-</v>
          </cell>
          <cell r="EH6" t="str">
            <v>-</v>
          </cell>
          <cell r="EI6">
            <v>0</v>
          </cell>
          <cell r="EJ6" t="str">
            <v>-</v>
          </cell>
          <cell r="EK6" t="str">
            <v>-</v>
          </cell>
          <cell r="EL6" t="str">
            <v>-</v>
          </cell>
          <cell r="EM6" t="str">
            <v>-</v>
          </cell>
          <cell r="EN6">
            <v>7.0000000000000007e-002</v>
          </cell>
        </row>
        <row r="7"/>
        <row r="8"/>
        <row r="9"/>
        <row r="10">
          <cell r="B10">
            <v>46388</v>
          </cell>
          <cell r="C10">
            <v>46753</v>
          </cell>
          <cell r="D10">
            <v>47119</v>
          </cell>
          <cell r="E10">
            <v>47484</v>
          </cell>
          <cell r="F10">
            <v>47849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J35"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4</v>
      </c>
      <c r="J7" s="5"/>
      <c r="K7" s="5"/>
      <c r="L7" s="5"/>
      <c r="M7" s="5"/>
      <c r="N7" s="5"/>
      <c r="O7" s="5"/>
      <c r="P7" s="5" t="s">
        <v>3</v>
      </c>
      <c r="Q7" s="5"/>
      <c r="R7" s="5"/>
      <c r="S7" s="5"/>
      <c r="T7" s="5"/>
      <c r="U7" s="5"/>
      <c r="V7" s="5"/>
      <c r="W7" s="5" t="s">
        <v>6</v>
      </c>
      <c r="X7" s="5"/>
      <c r="Y7" s="5"/>
      <c r="Z7" s="5"/>
      <c r="AA7" s="5"/>
      <c r="AB7" s="5"/>
      <c r="AC7" s="5"/>
      <c r="AD7" s="5" t="s">
        <v>12</v>
      </c>
      <c r="AE7" s="5"/>
      <c r="AF7" s="5"/>
      <c r="AG7" s="5"/>
      <c r="AH7" s="5"/>
      <c r="AI7" s="5"/>
      <c r="AJ7" s="5"/>
      <c r="AK7" s="3"/>
      <c r="AL7" s="5" t="s">
        <v>14</v>
      </c>
      <c r="AM7" s="5"/>
      <c r="AN7" s="5"/>
      <c r="AO7" s="5"/>
      <c r="AP7" s="5"/>
      <c r="AQ7" s="5"/>
      <c r="AR7" s="5"/>
      <c r="AS7" s="5"/>
      <c r="AT7" s="5" t="s">
        <v>11</v>
      </c>
      <c r="AU7" s="5"/>
      <c r="AV7" s="5"/>
      <c r="AW7" s="5"/>
      <c r="AX7" s="5"/>
      <c r="AY7" s="5"/>
      <c r="AZ7" s="5"/>
      <c r="BA7" s="5"/>
      <c r="BB7" s="5" t="s">
        <v>8</v>
      </c>
      <c r="BC7" s="5"/>
      <c r="BD7" s="5"/>
      <c r="BE7" s="5"/>
      <c r="BF7" s="5"/>
      <c r="BG7" s="5"/>
      <c r="BH7" s="5"/>
      <c r="BI7" s="5"/>
      <c r="BJ7" s="3"/>
      <c r="BK7" s="3"/>
      <c r="BL7" s="27" t="s">
        <v>15</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流域下水道</v>
      </c>
      <c r="Q8" s="6"/>
      <c r="R8" s="6"/>
      <c r="S8" s="6"/>
      <c r="T8" s="6"/>
      <c r="U8" s="6"/>
      <c r="V8" s="6"/>
      <c r="W8" s="6" t="str">
        <f>データ!L6</f>
        <v>E1</v>
      </c>
      <c r="X8" s="6"/>
      <c r="Y8" s="6"/>
      <c r="Z8" s="6"/>
      <c r="AA8" s="6"/>
      <c r="AB8" s="6"/>
      <c r="AC8" s="6"/>
      <c r="AD8" s="21" t="str">
        <f>データ!$M$6</f>
        <v>非設置</v>
      </c>
      <c r="AE8" s="21"/>
      <c r="AF8" s="21"/>
      <c r="AG8" s="21"/>
      <c r="AH8" s="21"/>
      <c r="AI8" s="21"/>
      <c r="AJ8" s="21"/>
      <c r="AK8" s="3"/>
      <c r="AL8" s="22">
        <f>データ!S6</f>
        <v>3708556</v>
      </c>
      <c r="AM8" s="22"/>
      <c r="AN8" s="22"/>
      <c r="AO8" s="22"/>
      <c r="AP8" s="22"/>
      <c r="AQ8" s="22"/>
      <c r="AR8" s="22"/>
      <c r="AS8" s="22"/>
      <c r="AT8" s="7">
        <f>データ!T6</f>
        <v>7777.35</v>
      </c>
      <c r="AU8" s="7"/>
      <c r="AV8" s="7"/>
      <c r="AW8" s="7"/>
      <c r="AX8" s="7"/>
      <c r="AY8" s="7"/>
      <c r="AZ8" s="7"/>
      <c r="BA8" s="7"/>
      <c r="BB8" s="7">
        <f>データ!U6</f>
        <v>476.84</v>
      </c>
      <c r="BC8" s="7"/>
      <c r="BD8" s="7"/>
      <c r="BE8" s="7"/>
      <c r="BF8" s="7"/>
      <c r="BG8" s="7"/>
      <c r="BH8" s="7"/>
      <c r="BI8" s="7"/>
      <c r="BJ8" s="3"/>
      <c r="BK8" s="3"/>
      <c r="BL8" s="28" t="s">
        <v>18</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26</v>
      </c>
      <c r="X9" s="5"/>
      <c r="Y9" s="5"/>
      <c r="Z9" s="5"/>
      <c r="AA9" s="5"/>
      <c r="AB9" s="5"/>
      <c r="AC9" s="5"/>
      <c r="AD9" s="5" t="s">
        <v>27</v>
      </c>
      <c r="AE9" s="5"/>
      <c r="AF9" s="5"/>
      <c r="AG9" s="5"/>
      <c r="AH9" s="5"/>
      <c r="AI9" s="5"/>
      <c r="AJ9" s="5"/>
      <c r="AK9" s="3"/>
      <c r="AL9" s="5" t="s">
        <v>31</v>
      </c>
      <c r="AM9" s="5"/>
      <c r="AN9" s="5"/>
      <c r="AO9" s="5"/>
      <c r="AP9" s="5"/>
      <c r="AQ9" s="5"/>
      <c r="AR9" s="5"/>
      <c r="AS9" s="5"/>
      <c r="AT9" s="5" t="s">
        <v>33</v>
      </c>
      <c r="AU9" s="5"/>
      <c r="AV9" s="5"/>
      <c r="AW9" s="5"/>
      <c r="AX9" s="5"/>
      <c r="AY9" s="5"/>
      <c r="AZ9" s="5"/>
      <c r="BA9" s="5"/>
      <c r="BB9" s="5" t="s">
        <v>37</v>
      </c>
      <c r="BC9" s="5"/>
      <c r="BD9" s="5"/>
      <c r="BE9" s="5"/>
      <c r="BF9" s="5"/>
      <c r="BG9" s="5"/>
      <c r="BH9" s="5"/>
      <c r="BI9" s="5"/>
      <c r="BJ9" s="3"/>
      <c r="BK9" s="3"/>
      <c r="BL9" s="29" t="s">
        <v>38</v>
      </c>
      <c r="BM9" s="39"/>
      <c r="BN9" s="46" t="s">
        <v>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84.89</v>
      </c>
      <c r="J10" s="7"/>
      <c r="K10" s="7"/>
      <c r="L10" s="7"/>
      <c r="M10" s="7"/>
      <c r="N10" s="7"/>
      <c r="O10" s="7"/>
      <c r="P10" s="7">
        <f>データ!P6</f>
        <v>46.48</v>
      </c>
      <c r="Q10" s="7"/>
      <c r="R10" s="7"/>
      <c r="S10" s="7"/>
      <c r="T10" s="7"/>
      <c r="U10" s="7"/>
      <c r="V10" s="7"/>
      <c r="W10" s="7">
        <f>データ!Q6</f>
        <v>100</v>
      </c>
      <c r="X10" s="7"/>
      <c r="Y10" s="7"/>
      <c r="Z10" s="7"/>
      <c r="AA10" s="7"/>
      <c r="AB10" s="7"/>
      <c r="AC10" s="7"/>
      <c r="AD10" s="22">
        <f>データ!R6</f>
        <v>0</v>
      </c>
      <c r="AE10" s="22"/>
      <c r="AF10" s="22"/>
      <c r="AG10" s="22"/>
      <c r="AH10" s="22"/>
      <c r="AI10" s="22"/>
      <c r="AJ10" s="22"/>
      <c r="AK10" s="2"/>
      <c r="AL10" s="22">
        <f>データ!V6</f>
        <v>255740</v>
      </c>
      <c r="AM10" s="22"/>
      <c r="AN10" s="22"/>
      <c r="AO10" s="22"/>
      <c r="AP10" s="22"/>
      <c r="AQ10" s="22"/>
      <c r="AR10" s="22"/>
      <c r="AS10" s="22"/>
      <c r="AT10" s="7">
        <f>データ!W6</f>
        <v>44.37</v>
      </c>
      <c r="AU10" s="7"/>
      <c r="AV10" s="7"/>
      <c r="AW10" s="7"/>
      <c r="AX10" s="7"/>
      <c r="AY10" s="7"/>
      <c r="AZ10" s="7"/>
      <c r="BA10" s="7"/>
      <c r="BB10" s="7">
        <f>データ!X6</f>
        <v>5763.8</v>
      </c>
      <c r="BC10" s="7"/>
      <c r="BD10" s="7"/>
      <c r="BE10" s="7"/>
      <c r="BF10" s="7"/>
      <c r="BG10" s="7"/>
      <c r="BH10" s="7"/>
      <c r="BI10" s="7"/>
      <c r="BJ10" s="2"/>
      <c r="BK10" s="2"/>
      <c r="BL10" s="30" t="s">
        <v>16</v>
      </c>
      <c r="BM10" s="40"/>
      <c r="BN10" s="47" t="s">
        <v>41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29</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55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45</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47</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19</v>
      </c>
    </row>
    <row r="84" spans="1:78" hidden="1">
      <c r="B84" s="12" t="s">
        <v>5</v>
      </c>
      <c r="C84" s="12"/>
      <c r="D84" s="12"/>
      <c r="E84" s="12" t="s">
        <v>48</v>
      </c>
      <c r="F84" s="12" t="s">
        <v>30</v>
      </c>
      <c r="G84" s="12" t="s">
        <v>49</v>
      </c>
      <c r="H84" s="12" t="s">
        <v>42</v>
      </c>
      <c r="I84" s="12" t="s">
        <v>51</v>
      </c>
      <c r="J84" s="12" t="s">
        <v>28</v>
      </c>
      <c r="K84" s="12" t="s">
        <v>53</v>
      </c>
      <c r="L84" s="12" t="s">
        <v>54</v>
      </c>
      <c r="M84" s="12" t="s">
        <v>56</v>
      </c>
      <c r="N84" s="12" t="s">
        <v>50</v>
      </c>
      <c r="O84" s="12" t="s">
        <v>32</v>
      </c>
    </row>
    <row r="85" spans="1:78" hidden="1">
      <c r="B85" s="12"/>
      <c r="C85" s="12"/>
      <c r="D85" s="12"/>
      <c r="E85" s="12" t="str">
        <f>データ!AI6</f>
        <v>【100.50】</v>
      </c>
      <c r="F85" s="12" t="str">
        <f>データ!AT6</f>
        <v>【7.23】</v>
      </c>
      <c r="G85" s="12" t="str">
        <f>データ!BE6</f>
        <v>【97.06】</v>
      </c>
      <c r="H85" s="12" t="str">
        <f>データ!BP6</f>
        <v>【291.40】</v>
      </c>
      <c r="I85" s="12" t="str">
        <f>データ!CA6</f>
        <v>【0.00】</v>
      </c>
      <c r="J85" s="12" t="str">
        <f>データ!CL6</f>
        <v>【51.39】</v>
      </c>
      <c r="K85" s="12" t="str">
        <f>データ!CW6</f>
        <v>【66.94】</v>
      </c>
      <c r="L85" s="12" t="str">
        <f>データ!DH6</f>
        <v>【93.03】</v>
      </c>
      <c r="M85" s="12" t="str">
        <f>データ!DS6</f>
        <v>【39.03】</v>
      </c>
      <c r="N85" s="12" t="str">
        <f>データ!ED6</f>
        <v>【1.16】</v>
      </c>
      <c r="O85" s="12" t="str">
        <f>データ!EO6</f>
        <v>【0.09】</v>
      </c>
    </row>
  </sheetData>
  <sheetProtection algorithmName="SHA-512" hashValue="lQrzJoSKaE3CuD2MIm8F3zu6Dx7EI3vtJvHzIQmM5KUPmBmk3NQitu+adonAh8cOUgQ6mvbSHDiRNKe4j8zyBQ==" saltValue="l7pjyFL13UaOqLKDF2Ttd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3"/>
  <sheetViews>
    <sheetView showGridLines="0" workbookViewId="0"/>
  </sheetViews>
  <sheetFormatPr defaultRowHeight="13.5"/>
  <cols>
    <col min="2" max="144" width="11.875" customWidth="1"/>
  </cols>
  <sheetData>
    <row r="1" spans="1:148">
      <c r="A1" t="s">
        <v>57</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60</v>
      </c>
      <c r="B3" s="62" t="s">
        <v>62</v>
      </c>
      <c r="C3" s="62" t="s">
        <v>46</v>
      </c>
      <c r="D3" s="62" t="s">
        <v>23</v>
      </c>
      <c r="E3" s="62" t="s">
        <v>39</v>
      </c>
      <c r="F3" s="62" t="s">
        <v>52</v>
      </c>
      <c r="G3" s="62" t="s">
        <v>63</v>
      </c>
      <c r="H3" s="69" t="s">
        <v>10</v>
      </c>
      <c r="I3" s="72"/>
      <c r="J3" s="72"/>
      <c r="K3" s="72"/>
      <c r="L3" s="72"/>
      <c r="M3" s="72"/>
      <c r="N3" s="72"/>
      <c r="O3" s="72"/>
      <c r="P3" s="72"/>
      <c r="Q3" s="72"/>
      <c r="R3" s="72"/>
      <c r="S3" s="72"/>
      <c r="T3" s="72"/>
      <c r="U3" s="72"/>
      <c r="V3" s="72"/>
      <c r="W3" s="72"/>
      <c r="X3" s="77"/>
      <c r="Y3" s="80" t="s">
        <v>34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45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61</v>
      </c>
      <c r="B4" s="63"/>
      <c r="C4" s="63"/>
      <c r="D4" s="63"/>
      <c r="E4" s="63"/>
      <c r="F4" s="63"/>
      <c r="G4" s="63"/>
      <c r="H4" s="70"/>
      <c r="I4" s="73"/>
      <c r="J4" s="73"/>
      <c r="K4" s="73"/>
      <c r="L4" s="73"/>
      <c r="M4" s="73"/>
      <c r="N4" s="73"/>
      <c r="O4" s="73"/>
      <c r="P4" s="73"/>
      <c r="Q4" s="73"/>
      <c r="R4" s="73"/>
      <c r="S4" s="73"/>
      <c r="T4" s="73"/>
      <c r="U4" s="73"/>
      <c r="V4" s="73"/>
      <c r="W4" s="73"/>
      <c r="X4" s="78"/>
      <c r="Y4" s="81" t="s">
        <v>17</v>
      </c>
      <c r="Z4" s="81"/>
      <c r="AA4" s="81"/>
      <c r="AB4" s="81"/>
      <c r="AC4" s="81"/>
      <c r="AD4" s="81"/>
      <c r="AE4" s="81"/>
      <c r="AF4" s="81"/>
      <c r="AG4" s="81"/>
      <c r="AH4" s="81"/>
      <c r="AI4" s="81"/>
      <c r="AJ4" s="81" t="s">
        <v>40</v>
      </c>
      <c r="AK4" s="81"/>
      <c r="AL4" s="81"/>
      <c r="AM4" s="81"/>
      <c r="AN4" s="81"/>
      <c r="AO4" s="81"/>
      <c r="AP4" s="81"/>
      <c r="AQ4" s="81"/>
      <c r="AR4" s="81"/>
      <c r="AS4" s="81"/>
      <c r="AT4" s="81"/>
      <c r="AU4" s="81" t="s">
        <v>0</v>
      </c>
      <c r="AV4" s="81"/>
      <c r="AW4" s="81"/>
      <c r="AX4" s="81"/>
      <c r="AY4" s="81"/>
      <c r="AZ4" s="81"/>
      <c r="BA4" s="81"/>
      <c r="BB4" s="81"/>
      <c r="BC4" s="81"/>
      <c r="BD4" s="81"/>
      <c r="BE4" s="81"/>
      <c r="BF4" s="81" t="s">
        <v>64</v>
      </c>
      <c r="BG4" s="81"/>
      <c r="BH4" s="81"/>
      <c r="BI4" s="81"/>
      <c r="BJ4" s="81"/>
      <c r="BK4" s="81"/>
      <c r="BL4" s="81"/>
      <c r="BM4" s="81"/>
      <c r="BN4" s="81"/>
      <c r="BO4" s="81"/>
      <c r="BP4" s="81"/>
      <c r="BQ4" s="81" t="s">
        <v>59</v>
      </c>
      <c r="BR4" s="81"/>
      <c r="BS4" s="81"/>
      <c r="BT4" s="81"/>
      <c r="BU4" s="81"/>
      <c r="BV4" s="81"/>
      <c r="BW4" s="81"/>
      <c r="BX4" s="81"/>
      <c r="BY4" s="81"/>
      <c r="BZ4" s="81"/>
      <c r="CA4" s="81"/>
      <c r="CB4" s="81" t="s">
        <v>65</v>
      </c>
      <c r="CC4" s="81"/>
      <c r="CD4" s="81"/>
      <c r="CE4" s="81"/>
      <c r="CF4" s="81"/>
      <c r="CG4" s="81"/>
      <c r="CH4" s="81"/>
      <c r="CI4" s="81"/>
      <c r="CJ4" s="81"/>
      <c r="CK4" s="81"/>
      <c r="CL4" s="81"/>
      <c r="CM4" s="81" t="s">
        <v>66</v>
      </c>
      <c r="CN4" s="81"/>
      <c r="CO4" s="81"/>
      <c r="CP4" s="81"/>
      <c r="CQ4" s="81"/>
      <c r="CR4" s="81"/>
      <c r="CS4" s="81"/>
      <c r="CT4" s="81"/>
      <c r="CU4" s="81"/>
      <c r="CV4" s="81"/>
      <c r="CW4" s="81"/>
      <c r="CX4" s="81" t="s">
        <v>35</v>
      </c>
      <c r="CY4" s="81"/>
      <c r="CZ4" s="81"/>
      <c r="DA4" s="81"/>
      <c r="DB4" s="81"/>
      <c r="DC4" s="81"/>
      <c r="DD4" s="81"/>
      <c r="DE4" s="81"/>
      <c r="DF4" s="81"/>
      <c r="DG4" s="81"/>
      <c r="DH4" s="81"/>
      <c r="DI4" s="81" t="s">
        <v>44</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70</v>
      </c>
      <c r="I5" s="71" t="s">
        <v>71</v>
      </c>
      <c r="J5" s="71" t="s">
        <v>72</v>
      </c>
      <c r="K5" s="71" t="s">
        <v>73</v>
      </c>
      <c r="L5" s="71" t="s">
        <v>74</v>
      </c>
      <c r="M5" s="71" t="s">
        <v>12</v>
      </c>
      <c r="N5" s="71" t="s">
        <v>75</v>
      </c>
      <c r="O5" s="71" t="s">
        <v>76</v>
      </c>
      <c r="P5" s="71" t="s">
        <v>77</v>
      </c>
      <c r="Q5" s="71" t="s">
        <v>78</v>
      </c>
      <c r="R5" s="71" t="s">
        <v>79</v>
      </c>
      <c r="S5" s="71" t="s">
        <v>80</v>
      </c>
      <c r="T5" s="71" t="s">
        <v>81</v>
      </c>
      <c r="U5" s="71" t="s">
        <v>82</v>
      </c>
      <c r="V5" s="71" t="s">
        <v>83</v>
      </c>
      <c r="W5" s="71" t="s">
        <v>84</v>
      </c>
      <c r="X5" s="71" t="s">
        <v>85</v>
      </c>
      <c r="Y5" s="71" t="s">
        <v>36</v>
      </c>
      <c r="Z5" s="71" t="s">
        <v>86</v>
      </c>
      <c r="AA5" s="71" t="s">
        <v>87</v>
      </c>
      <c r="AB5" s="71" t="s">
        <v>88</v>
      </c>
      <c r="AC5" s="71" t="s">
        <v>89</v>
      </c>
      <c r="AD5" s="71" t="s">
        <v>90</v>
      </c>
      <c r="AE5" s="71" t="s">
        <v>91</v>
      </c>
      <c r="AF5" s="71" t="s">
        <v>92</v>
      </c>
      <c r="AG5" s="71" t="s">
        <v>93</v>
      </c>
      <c r="AH5" s="71" t="s">
        <v>94</v>
      </c>
      <c r="AI5" s="71" t="s">
        <v>5</v>
      </c>
      <c r="AJ5" s="71" t="s">
        <v>36</v>
      </c>
      <c r="AK5" s="71" t="s">
        <v>86</v>
      </c>
      <c r="AL5" s="71" t="s">
        <v>87</v>
      </c>
      <c r="AM5" s="71" t="s">
        <v>88</v>
      </c>
      <c r="AN5" s="71" t="s">
        <v>89</v>
      </c>
      <c r="AO5" s="71" t="s">
        <v>90</v>
      </c>
      <c r="AP5" s="71" t="s">
        <v>91</v>
      </c>
      <c r="AQ5" s="71" t="s">
        <v>92</v>
      </c>
      <c r="AR5" s="71" t="s">
        <v>93</v>
      </c>
      <c r="AS5" s="71" t="s">
        <v>94</v>
      </c>
      <c r="AT5" s="71" t="s">
        <v>95</v>
      </c>
      <c r="AU5" s="71" t="s">
        <v>36</v>
      </c>
      <c r="AV5" s="71" t="s">
        <v>86</v>
      </c>
      <c r="AW5" s="71" t="s">
        <v>87</v>
      </c>
      <c r="AX5" s="71" t="s">
        <v>88</v>
      </c>
      <c r="AY5" s="71" t="s">
        <v>89</v>
      </c>
      <c r="AZ5" s="71" t="s">
        <v>90</v>
      </c>
      <c r="BA5" s="71" t="s">
        <v>91</v>
      </c>
      <c r="BB5" s="71" t="s">
        <v>92</v>
      </c>
      <c r="BC5" s="71" t="s">
        <v>93</v>
      </c>
      <c r="BD5" s="71" t="s">
        <v>94</v>
      </c>
      <c r="BE5" s="71" t="s">
        <v>95</v>
      </c>
      <c r="BF5" s="71" t="s">
        <v>36</v>
      </c>
      <c r="BG5" s="71" t="s">
        <v>86</v>
      </c>
      <c r="BH5" s="71" t="s">
        <v>87</v>
      </c>
      <c r="BI5" s="71" t="s">
        <v>88</v>
      </c>
      <c r="BJ5" s="71" t="s">
        <v>89</v>
      </c>
      <c r="BK5" s="71" t="s">
        <v>90</v>
      </c>
      <c r="BL5" s="71" t="s">
        <v>91</v>
      </c>
      <c r="BM5" s="71" t="s">
        <v>92</v>
      </c>
      <c r="BN5" s="71" t="s">
        <v>93</v>
      </c>
      <c r="BO5" s="71" t="s">
        <v>94</v>
      </c>
      <c r="BP5" s="71" t="s">
        <v>95</v>
      </c>
      <c r="BQ5" s="71" t="s">
        <v>36</v>
      </c>
      <c r="BR5" s="71" t="s">
        <v>86</v>
      </c>
      <c r="BS5" s="71" t="s">
        <v>87</v>
      </c>
      <c r="BT5" s="71" t="s">
        <v>88</v>
      </c>
      <c r="BU5" s="71" t="s">
        <v>89</v>
      </c>
      <c r="BV5" s="71" t="s">
        <v>90</v>
      </c>
      <c r="BW5" s="71" t="s">
        <v>91</v>
      </c>
      <c r="BX5" s="71" t="s">
        <v>92</v>
      </c>
      <c r="BY5" s="71" t="s">
        <v>93</v>
      </c>
      <c r="BZ5" s="71" t="s">
        <v>94</v>
      </c>
      <c r="CA5" s="71" t="s">
        <v>95</v>
      </c>
      <c r="CB5" s="71" t="s">
        <v>36</v>
      </c>
      <c r="CC5" s="71" t="s">
        <v>86</v>
      </c>
      <c r="CD5" s="71" t="s">
        <v>87</v>
      </c>
      <c r="CE5" s="71" t="s">
        <v>88</v>
      </c>
      <c r="CF5" s="71" t="s">
        <v>89</v>
      </c>
      <c r="CG5" s="71" t="s">
        <v>90</v>
      </c>
      <c r="CH5" s="71" t="s">
        <v>91</v>
      </c>
      <c r="CI5" s="71" t="s">
        <v>92</v>
      </c>
      <c r="CJ5" s="71" t="s">
        <v>93</v>
      </c>
      <c r="CK5" s="71" t="s">
        <v>94</v>
      </c>
      <c r="CL5" s="71" t="s">
        <v>95</v>
      </c>
      <c r="CM5" s="71" t="s">
        <v>36</v>
      </c>
      <c r="CN5" s="71" t="s">
        <v>86</v>
      </c>
      <c r="CO5" s="71" t="s">
        <v>87</v>
      </c>
      <c r="CP5" s="71" t="s">
        <v>88</v>
      </c>
      <c r="CQ5" s="71" t="s">
        <v>89</v>
      </c>
      <c r="CR5" s="71" t="s">
        <v>90</v>
      </c>
      <c r="CS5" s="71" t="s">
        <v>91</v>
      </c>
      <c r="CT5" s="71" t="s">
        <v>92</v>
      </c>
      <c r="CU5" s="71" t="s">
        <v>93</v>
      </c>
      <c r="CV5" s="71" t="s">
        <v>94</v>
      </c>
      <c r="CW5" s="71" t="s">
        <v>95</v>
      </c>
      <c r="CX5" s="71" t="s">
        <v>36</v>
      </c>
      <c r="CY5" s="71" t="s">
        <v>86</v>
      </c>
      <c r="CZ5" s="71" t="s">
        <v>87</v>
      </c>
      <c r="DA5" s="71" t="s">
        <v>88</v>
      </c>
      <c r="DB5" s="71" t="s">
        <v>89</v>
      </c>
      <c r="DC5" s="71" t="s">
        <v>90</v>
      </c>
      <c r="DD5" s="71" t="s">
        <v>91</v>
      </c>
      <c r="DE5" s="71" t="s">
        <v>92</v>
      </c>
      <c r="DF5" s="71" t="s">
        <v>93</v>
      </c>
      <c r="DG5" s="71" t="s">
        <v>94</v>
      </c>
      <c r="DH5" s="71" t="s">
        <v>95</v>
      </c>
      <c r="DI5" s="71" t="s">
        <v>36</v>
      </c>
      <c r="DJ5" s="71" t="s">
        <v>86</v>
      </c>
      <c r="DK5" s="71" t="s">
        <v>87</v>
      </c>
      <c r="DL5" s="71" t="s">
        <v>88</v>
      </c>
      <c r="DM5" s="71" t="s">
        <v>89</v>
      </c>
      <c r="DN5" s="71" t="s">
        <v>90</v>
      </c>
      <c r="DO5" s="71" t="s">
        <v>91</v>
      </c>
      <c r="DP5" s="71" t="s">
        <v>92</v>
      </c>
      <c r="DQ5" s="71" t="s">
        <v>93</v>
      </c>
      <c r="DR5" s="71" t="s">
        <v>94</v>
      </c>
      <c r="DS5" s="71" t="s">
        <v>95</v>
      </c>
      <c r="DT5" s="71" t="s">
        <v>36</v>
      </c>
      <c r="DU5" s="71" t="s">
        <v>86</v>
      </c>
      <c r="DV5" s="71" t="s">
        <v>87</v>
      </c>
      <c r="DW5" s="71" t="s">
        <v>88</v>
      </c>
      <c r="DX5" s="71" t="s">
        <v>89</v>
      </c>
      <c r="DY5" s="71" t="s">
        <v>90</v>
      </c>
      <c r="DZ5" s="71" t="s">
        <v>91</v>
      </c>
      <c r="EA5" s="71" t="s">
        <v>92</v>
      </c>
      <c r="EB5" s="71" t="s">
        <v>93</v>
      </c>
      <c r="EC5" s="71" t="s">
        <v>94</v>
      </c>
      <c r="ED5" s="71" t="s">
        <v>95</v>
      </c>
      <c r="EE5" s="71" t="s">
        <v>36</v>
      </c>
      <c r="EF5" s="71" t="s">
        <v>86</v>
      </c>
      <c r="EG5" s="71" t="s">
        <v>87</v>
      </c>
      <c r="EH5" s="71" t="s">
        <v>88</v>
      </c>
      <c r="EI5" s="71" t="s">
        <v>89</v>
      </c>
      <c r="EJ5" s="71" t="s">
        <v>90</v>
      </c>
      <c r="EK5" s="71" t="s">
        <v>91</v>
      </c>
      <c r="EL5" s="71" t="s">
        <v>92</v>
      </c>
      <c r="EM5" s="71" t="s">
        <v>93</v>
      </c>
      <c r="EN5" s="71" t="s">
        <v>94</v>
      </c>
      <c r="EO5" s="71" t="s">
        <v>95</v>
      </c>
    </row>
    <row r="6" spans="1:148" s="59" customFormat="1">
      <c r="A6" s="60" t="s">
        <v>96</v>
      </c>
      <c r="B6" s="65">
        <f t="shared" ref="B6:X6" si="1">B7</f>
        <v>2019</v>
      </c>
      <c r="C6" s="65">
        <f t="shared" si="1"/>
        <v>220001</v>
      </c>
      <c r="D6" s="65">
        <f t="shared" si="1"/>
        <v>46</v>
      </c>
      <c r="E6" s="65">
        <f t="shared" si="1"/>
        <v>17</v>
      </c>
      <c r="F6" s="65">
        <f t="shared" si="1"/>
        <v>3</v>
      </c>
      <c r="G6" s="65">
        <f t="shared" si="1"/>
        <v>0</v>
      </c>
      <c r="H6" s="65" t="str">
        <f t="shared" si="1"/>
        <v>静岡県</v>
      </c>
      <c r="I6" s="65" t="str">
        <f t="shared" si="1"/>
        <v>法適用</v>
      </c>
      <c r="J6" s="65" t="str">
        <f t="shared" si="1"/>
        <v>下水道事業</v>
      </c>
      <c r="K6" s="65" t="str">
        <f t="shared" si="1"/>
        <v>流域下水道</v>
      </c>
      <c r="L6" s="65" t="str">
        <f t="shared" si="1"/>
        <v>E1</v>
      </c>
      <c r="M6" s="65" t="str">
        <f t="shared" si="1"/>
        <v>非設置</v>
      </c>
      <c r="N6" s="74" t="str">
        <f t="shared" si="1"/>
        <v>-</v>
      </c>
      <c r="O6" s="74">
        <f t="shared" si="1"/>
        <v>84.89</v>
      </c>
      <c r="P6" s="74">
        <f t="shared" si="1"/>
        <v>46.48</v>
      </c>
      <c r="Q6" s="74">
        <f t="shared" si="1"/>
        <v>100</v>
      </c>
      <c r="R6" s="74">
        <f t="shared" si="1"/>
        <v>0</v>
      </c>
      <c r="S6" s="74">
        <f t="shared" si="1"/>
        <v>3708556</v>
      </c>
      <c r="T6" s="74">
        <f t="shared" si="1"/>
        <v>7777.35</v>
      </c>
      <c r="U6" s="74">
        <f t="shared" si="1"/>
        <v>476.84</v>
      </c>
      <c r="V6" s="74">
        <f t="shared" si="1"/>
        <v>255740</v>
      </c>
      <c r="W6" s="74">
        <f t="shared" si="1"/>
        <v>44.37</v>
      </c>
      <c r="X6" s="74">
        <f t="shared" si="1"/>
        <v>5763.8</v>
      </c>
      <c r="Y6" s="82" t="str">
        <f t="shared" ref="Y6:AH6" si="2">IF(Y7="",NA(),Y7)</f>
        <v>-</v>
      </c>
      <c r="Z6" s="82" t="str">
        <f t="shared" si="2"/>
        <v>-</v>
      </c>
      <c r="AA6" s="82" t="str">
        <f t="shared" si="2"/>
        <v>-</v>
      </c>
      <c r="AB6" s="82" t="str">
        <f t="shared" si="2"/>
        <v>-</v>
      </c>
      <c r="AC6" s="82">
        <f t="shared" si="2"/>
        <v>113.73</v>
      </c>
      <c r="AD6" s="82" t="str">
        <f t="shared" si="2"/>
        <v>-</v>
      </c>
      <c r="AE6" s="82" t="str">
        <f t="shared" si="2"/>
        <v>-</v>
      </c>
      <c r="AF6" s="82" t="str">
        <f t="shared" si="2"/>
        <v>-</v>
      </c>
      <c r="AG6" s="82" t="str">
        <f t="shared" si="2"/>
        <v>-</v>
      </c>
      <c r="AH6" s="82">
        <f t="shared" si="2"/>
        <v>100.49</v>
      </c>
      <c r="AI6" s="74" t="str">
        <f>IF(AI7="","",IF(AI7="-","【-】","【"&amp;SUBSTITUTE(TEXT(AI7,"#,##0.00"),"-","△")&amp;"】"))</f>
        <v>【100.50】</v>
      </c>
      <c r="AJ6" s="82" t="str">
        <f t="shared" ref="AJ6:AS6" si="3">IF(AJ7="",NA(),AJ7)</f>
        <v>-</v>
      </c>
      <c r="AK6" s="82" t="str">
        <f t="shared" si="3"/>
        <v>-</v>
      </c>
      <c r="AL6" s="82" t="str">
        <f t="shared" si="3"/>
        <v>-</v>
      </c>
      <c r="AM6" s="82" t="str">
        <f t="shared" si="3"/>
        <v>-</v>
      </c>
      <c r="AN6" s="74">
        <f t="shared" si="3"/>
        <v>0</v>
      </c>
      <c r="AO6" s="82" t="str">
        <f t="shared" si="3"/>
        <v>-</v>
      </c>
      <c r="AP6" s="82" t="str">
        <f t="shared" si="3"/>
        <v>-</v>
      </c>
      <c r="AQ6" s="82" t="str">
        <f t="shared" si="3"/>
        <v>-</v>
      </c>
      <c r="AR6" s="82" t="str">
        <f t="shared" si="3"/>
        <v>-</v>
      </c>
      <c r="AS6" s="82">
        <f t="shared" si="3"/>
        <v>7.27</v>
      </c>
      <c r="AT6" s="74" t="str">
        <f>IF(AT7="","",IF(AT7="-","【-】","【"&amp;SUBSTITUTE(TEXT(AT7,"#,##0.00"),"-","△")&amp;"】"))</f>
        <v>【7.23】</v>
      </c>
      <c r="AU6" s="82" t="str">
        <f t="shared" ref="AU6:BD6" si="4">IF(AU7="",NA(),AU7)</f>
        <v>-</v>
      </c>
      <c r="AV6" s="82" t="str">
        <f t="shared" si="4"/>
        <v>-</v>
      </c>
      <c r="AW6" s="82" t="str">
        <f t="shared" si="4"/>
        <v>-</v>
      </c>
      <c r="AX6" s="82" t="str">
        <f t="shared" si="4"/>
        <v>-</v>
      </c>
      <c r="AY6" s="82">
        <f t="shared" si="4"/>
        <v>51.72</v>
      </c>
      <c r="AZ6" s="82" t="str">
        <f t="shared" si="4"/>
        <v>-</v>
      </c>
      <c r="BA6" s="82" t="str">
        <f t="shared" si="4"/>
        <v>-</v>
      </c>
      <c r="BB6" s="82" t="str">
        <f t="shared" si="4"/>
        <v>-</v>
      </c>
      <c r="BC6" s="82" t="str">
        <f t="shared" si="4"/>
        <v>-</v>
      </c>
      <c r="BD6" s="82">
        <f t="shared" si="4"/>
        <v>97.37</v>
      </c>
      <c r="BE6" s="74" t="str">
        <f>IF(BE7="","",IF(BE7="-","【-】","【"&amp;SUBSTITUTE(TEXT(BE7,"#,##0.00"),"-","△")&amp;"】"))</f>
        <v>【97.06】</v>
      </c>
      <c r="BF6" s="82" t="str">
        <f t="shared" ref="BF6:BO6" si="5">IF(BF7="",NA(),BF7)</f>
        <v>-</v>
      </c>
      <c r="BG6" s="82" t="str">
        <f t="shared" si="5"/>
        <v>-</v>
      </c>
      <c r="BH6" s="82" t="str">
        <f t="shared" si="5"/>
        <v>-</v>
      </c>
      <c r="BI6" s="82" t="str">
        <f t="shared" si="5"/>
        <v>-</v>
      </c>
      <c r="BJ6" s="82">
        <f t="shared" si="5"/>
        <v>112.92</v>
      </c>
      <c r="BK6" s="82" t="str">
        <f t="shared" si="5"/>
        <v>-</v>
      </c>
      <c r="BL6" s="82" t="str">
        <f t="shared" si="5"/>
        <v>-</v>
      </c>
      <c r="BM6" s="82" t="str">
        <f t="shared" si="5"/>
        <v>-</v>
      </c>
      <c r="BN6" s="82" t="str">
        <f t="shared" si="5"/>
        <v>-</v>
      </c>
      <c r="BO6" s="82">
        <f t="shared" si="5"/>
        <v>287.39</v>
      </c>
      <c r="BP6" s="74" t="str">
        <f>IF(BP7="","",IF(BP7="-","【-】","【"&amp;SUBSTITUTE(TEXT(BP7,"#,##0.00"),"-","△")&amp;"】"))</f>
        <v>【291.40】</v>
      </c>
      <c r="BQ6" s="82" t="str">
        <f t="shared" ref="BQ6:BZ6" si="6">IF(BQ7="",NA(),BQ7)</f>
        <v>-</v>
      </c>
      <c r="BR6" s="82" t="str">
        <f t="shared" si="6"/>
        <v>-</v>
      </c>
      <c r="BS6" s="82" t="str">
        <f t="shared" si="6"/>
        <v>-</v>
      </c>
      <c r="BT6" s="82" t="str">
        <f t="shared" si="6"/>
        <v>-</v>
      </c>
      <c r="BU6" s="74">
        <f t="shared" si="6"/>
        <v>0</v>
      </c>
      <c r="BV6" s="82" t="str">
        <f t="shared" si="6"/>
        <v>-</v>
      </c>
      <c r="BW6" s="82" t="str">
        <f t="shared" si="6"/>
        <v>-</v>
      </c>
      <c r="BX6" s="82" t="str">
        <f t="shared" si="6"/>
        <v>-</v>
      </c>
      <c r="BY6" s="82" t="str">
        <f t="shared" si="6"/>
        <v>-</v>
      </c>
      <c r="BZ6" s="74">
        <f t="shared" si="6"/>
        <v>0</v>
      </c>
      <c r="CA6" s="74" t="str">
        <f>IF(CA7="","",IF(CA7="-","【-】","【"&amp;SUBSTITUTE(TEXT(CA7,"#,##0.00"),"-","△")&amp;"】"))</f>
        <v>【0.00】</v>
      </c>
      <c r="CB6" s="82" t="str">
        <f t="shared" ref="CB6:CK6" si="7">IF(CB7="",NA(),CB7)</f>
        <v>-</v>
      </c>
      <c r="CC6" s="82" t="str">
        <f t="shared" si="7"/>
        <v>-</v>
      </c>
      <c r="CD6" s="82" t="str">
        <f t="shared" si="7"/>
        <v>-</v>
      </c>
      <c r="CE6" s="82" t="str">
        <f t="shared" si="7"/>
        <v>-</v>
      </c>
      <c r="CF6" s="82">
        <f t="shared" si="7"/>
        <v>149.26</v>
      </c>
      <c r="CG6" s="82" t="str">
        <f t="shared" si="7"/>
        <v>-</v>
      </c>
      <c r="CH6" s="82" t="str">
        <f t="shared" si="7"/>
        <v>-</v>
      </c>
      <c r="CI6" s="82" t="str">
        <f t="shared" si="7"/>
        <v>-</v>
      </c>
      <c r="CJ6" s="82" t="str">
        <f t="shared" si="7"/>
        <v>-</v>
      </c>
      <c r="CK6" s="82">
        <f t="shared" si="7"/>
        <v>50.64</v>
      </c>
      <c r="CL6" s="74" t="str">
        <f>IF(CL7="","",IF(CL7="-","【-】","【"&amp;SUBSTITUTE(TEXT(CL7,"#,##0.00"),"-","△")&amp;"】"))</f>
        <v>【51.39】</v>
      </c>
      <c r="CM6" s="82" t="str">
        <f t="shared" ref="CM6:CV6" si="8">IF(CM7="",NA(),CM7)</f>
        <v>-</v>
      </c>
      <c r="CN6" s="82" t="str">
        <f t="shared" si="8"/>
        <v>-</v>
      </c>
      <c r="CO6" s="82" t="str">
        <f t="shared" si="8"/>
        <v>-</v>
      </c>
      <c r="CP6" s="82" t="str">
        <f t="shared" si="8"/>
        <v>-</v>
      </c>
      <c r="CQ6" s="82">
        <f t="shared" si="8"/>
        <v>64.81</v>
      </c>
      <c r="CR6" s="82" t="str">
        <f t="shared" si="8"/>
        <v>-</v>
      </c>
      <c r="CS6" s="82" t="str">
        <f t="shared" si="8"/>
        <v>-</v>
      </c>
      <c r="CT6" s="82" t="str">
        <f t="shared" si="8"/>
        <v>-</v>
      </c>
      <c r="CU6" s="82" t="str">
        <f t="shared" si="8"/>
        <v>-</v>
      </c>
      <c r="CV6" s="82">
        <f t="shared" si="8"/>
        <v>67.209999999999994</v>
      </c>
      <c r="CW6" s="74" t="str">
        <f>IF(CW7="","",IF(CW7="-","【-】","【"&amp;SUBSTITUTE(TEXT(CW7,"#,##0.00"),"-","△")&amp;"】"))</f>
        <v>【66.94】</v>
      </c>
      <c r="CX6" s="82" t="str">
        <f t="shared" ref="CX6:DG6" si="9">IF(CX7="",NA(),CX7)</f>
        <v>-</v>
      </c>
      <c r="CY6" s="82" t="str">
        <f t="shared" si="9"/>
        <v>-</v>
      </c>
      <c r="CZ6" s="82" t="str">
        <f t="shared" si="9"/>
        <v>-</v>
      </c>
      <c r="DA6" s="82" t="str">
        <f t="shared" si="9"/>
        <v>-</v>
      </c>
      <c r="DB6" s="82">
        <f t="shared" si="9"/>
        <v>90.44</v>
      </c>
      <c r="DC6" s="82" t="str">
        <f t="shared" si="9"/>
        <v>-</v>
      </c>
      <c r="DD6" s="82" t="str">
        <f t="shared" si="9"/>
        <v>-</v>
      </c>
      <c r="DE6" s="82" t="str">
        <f t="shared" si="9"/>
        <v>-</v>
      </c>
      <c r="DF6" s="82" t="str">
        <f t="shared" si="9"/>
        <v>-</v>
      </c>
      <c r="DG6" s="82">
        <f t="shared" si="9"/>
        <v>93.21</v>
      </c>
      <c r="DH6" s="74" t="str">
        <f>IF(DH7="","",IF(DH7="-","【-】","【"&amp;SUBSTITUTE(TEXT(DH7,"#,##0.00"),"-","△")&amp;"】"))</f>
        <v>【93.03】</v>
      </c>
      <c r="DI6" s="82" t="str">
        <f t="shared" ref="DI6:DR6" si="10">IF(DI7="",NA(),DI7)</f>
        <v>-</v>
      </c>
      <c r="DJ6" s="82" t="str">
        <f t="shared" si="10"/>
        <v>-</v>
      </c>
      <c r="DK6" s="82" t="str">
        <f t="shared" si="10"/>
        <v>-</v>
      </c>
      <c r="DL6" s="82" t="str">
        <f t="shared" si="10"/>
        <v>-</v>
      </c>
      <c r="DM6" s="82">
        <f t="shared" si="10"/>
        <v>4.96</v>
      </c>
      <c r="DN6" s="82" t="str">
        <f t="shared" si="10"/>
        <v>-</v>
      </c>
      <c r="DO6" s="82" t="str">
        <f t="shared" si="10"/>
        <v>-</v>
      </c>
      <c r="DP6" s="82" t="str">
        <f t="shared" si="10"/>
        <v>-</v>
      </c>
      <c r="DQ6" s="82" t="str">
        <f t="shared" si="10"/>
        <v>-</v>
      </c>
      <c r="DR6" s="82">
        <f t="shared" si="10"/>
        <v>39.35</v>
      </c>
      <c r="DS6" s="74" t="str">
        <f>IF(DS7="","",IF(DS7="-","【-】","【"&amp;SUBSTITUTE(TEXT(DS7,"#,##0.00"),"-","△")&amp;"】"))</f>
        <v>【39.03】</v>
      </c>
      <c r="DT6" s="82" t="str">
        <f t="shared" ref="DT6:EC6" si="11">IF(DT7="",NA(),DT7)</f>
        <v>-</v>
      </c>
      <c r="DU6" s="82" t="str">
        <f t="shared" si="11"/>
        <v>-</v>
      </c>
      <c r="DV6" s="82" t="str">
        <f t="shared" si="11"/>
        <v>-</v>
      </c>
      <c r="DW6" s="82" t="str">
        <f t="shared" si="11"/>
        <v>-</v>
      </c>
      <c r="DX6" s="74">
        <f t="shared" si="11"/>
        <v>0</v>
      </c>
      <c r="DY6" s="82" t="str">
        <f t="shared" si="11"/>
        <v>-</v>
      </c>
      <c r="DZ6" s="82" t="str">
        <f t="shared" si="11"/>
        <v>-</v>
      </c>
      <c r="EA6" s="82" t="str">
        <f t="shared" si="11"/>
        <v>-</v>
      </c>
      <c r="EB6" s="82" t="str">
        <f t="shared" si="11"/>
        <v>-</v>
      </c>
      <c r="EC6" s="82">
        <f t="shared" si="11"/>
        <v>1.17</v>
      </c>
      <c r="ED6" s="74" t="str">
        <f>IF(ED7="","",IF(ED7="-","【-】","【"&amp;SUBSTITUTE(TEXT(ED7,"#,##0.00"),"-","△")&amp;"】"))</f>
        <v>【1.16】</v>
      </c>
      <c r="EE6" s="82" t="str">
        <f t="shared" ref="EE6:EN6" si="12">IF(EE7="",NA(),EE7)</f>
        <v>-</v>
      </c>
      <c r="EF6" s="82" t="str">
        <f t="shared" si="12"/>
        <v>-</v>
      </c>
      <c r="EG6" s="82" t="str">
        <f t="shared" si="12"/>
        <v>-</v>
      </c>
      <c r="EH6" s="82" t="str">
        <f t="shared" si="12"/>
        <v>-</v>
      </c>
      <c r="EI6" s="74">
        <f t="shared" si="12"/>
        <v>0</v>
      </c>
      <c r="EJ6" s="82" t="str">
        <f t="shared" si="12"/>
        <v>-</v>
      </c>
      <c r="EK6" s="82" t="str">
        <f t="shared" si="12"/>
        <v>-</v>
      </c>
      <c r="EL6" s="82" t="str">
        <f t="shared" si="12"/>
        <v>-</v>
      </c>
      <c r="EM6" s="82" t="str">
        <f t="shared" si="12"/>
        <v>-</v>
      </c>
      <c r="EN6" s="82">
        <f t="shared" si="12"/>
        <v>7.0000000000000007e-002</v>
      </c>
      <c r="EO6" s="74" t="str">
        <f>IF(EO7="","",IF(EO7="-","【-】","【"&amp;SUBSTITUTE(TEXT(EO7,"#,##0.00"),"-","△")&amp;"】"))</f>
        <v>【0.09】</v>
      </c>
    </row>
    <row r="7" spans="1:148" s="59" customFormat="1">
      <c r="A7" s="60"/>
      <c r="B7" s="66">
        <v>2019</v>
      </c>
      <c r="C7" s="66">
        <v>220001</v>
      </c>
      <c r="D7" s="66">
        <v>46</v>
      </c>
      <c r="E7" s="66">
        <v>17</v>
      </c>
      <c r="F7" s="66">
        <v>3</v>
      </c>
      <c r="G7" s="66">
        <v>0</v>
      </c>
      <c r="H7" s="66" t="s">
        <v>97</v>
      </c>
      <c r="I7" s="66" t="s">
        <v>98</v>
      </c>
      <c r="J7" s="66" t="s">
        <v>99</v>
      </c>
      <c r="K7" s="66" t="s">
        <v>100</v>
      </c>
      <c r="L7" s="66" t="s">
        <v>101</v>
      </c>
      <c r="M7" s="66" t="s">
        <v>102</v>
      </c>
      <c r="N7" s="75" t="s">
        <v>103</v>
      </c>
      <c r="O7" s="75">
        <v>84.89</v>
      </c>
      <c r="P7" s="75">
        <v>46.48</v>
      </c>
      <c r="Q7" s="75">
        <v>100</v>
      </c>
      <c r="R7" s="75">
        <v>0</v>
      </c>
      <c r="S7" s="75">
        <v>3708556</v>
      </c>
      <c r="T7" s="75">
        <v>7777.35</v>
      </c>
      <c r="U7" s="75">
        <v>476.84</v>
      </c>
      <c r="V7" s="75">
        <v>255740</v>
      </c>
      <c r="W7" s="75">
        <v>44.37</v>
      </c>
      <c r="X7" s="75">
        <v>5763.8</v>
      </c>
      <c r="Y7" s="75" t="s">
        <v>103</v>
      </c>
      <c r="Z7" s="75" t="s">
        <v>103</v>
      </c>
      <c r="AA7" s="75" t="s">
        <v>103</v>
      </c>
      <c r="AB7" s="75" t="s">
        <v>103</v>
      </c>
      <c r="AC7" s="75">
        <v>113.73</v>
      </c>
      <c r="AD7" s="75" t="s">
        <v>103</v>
      </c>
      <c r="AE7" s="75" t="s">
        <v>103</v>
      </c>
      <c r="AF7" s="75" t="s">
        <v>103</v>
      </c>
      <c r="AG7" s="75" t="s">
        <v>103</v>
      </c>
      <c r="AH7" s="75">
        <v>100.49</v>
      </c>
      <c r="AI7" s="75">
        <v>100.5</v>
      </c>
      <c r="AJ7" s="75" t="s">
        <v>103</v>
      </c>
      <c r="AK7" s="75" t="s">
        <v>103</v>
      </c>
      <c r="AL7" s="75" t="s">
        <v>103</v>
      </c>
      <c r="AM7" s="75" t="s">
        <v>103</v>
      </c>
      <c r="AN7" s="75">
        <v>0</v>
      </c>
      <c r="AO7" s="75" t="s">
        <v>103</v>
      </c>
      <c r="AP7" s="75" t="s">
        <v>103</v>
      </c>
      <c r="AQ7" s="75" t="s">
        <v>103</v>
      </c>
      <c r="AR7" s="75" t="s">
        <v>103</v>
      </c>
      <c r="AS7" s="75">
        <v>7.27</v>
      </c>
      <c r="AT7" s="75">
        <v>7.23</v>
      </c>
      <c r="AU7" s="75" t="s">
        <v>103</v>
      </c>
      <c r="AV7" s="75" t="s">
        <v>103</v>
      </c>
      <c r="AW7" s="75" t="s">
        <v>103</v>
      </c>
      <c r="AX7" s="75" t="s">
        <v>103</v>
      </c>
      <c r="AY7" s="75">
        <v>51.72</v>
      </c>
      <c r="AZ7" s="75" t="s">
        <v>103</v>
      </c>
      <c r="BA7" s="75" t="s">
        <v>103</v>
      </c>
      <c r="BB7" s="75" t="s">
        <v>103</v>
      </c>
      <c r="BC7" s="75" t="s">
        <v>103</v>
      </c>
      <c r="BD7" s="75">
        <v>97.37</v>
      </c>
      <c r="BE7" s="75">
        <v>97.06</v>
      </c>
      <c r="BF7" s="75" t="s">
        <v>103</v>
      </c>
      <c r="BG7" s="75" t="s">
        <v>103</v>
      </c>
      <c r="BH7" s="75" t="s">
        <v>103</v>
      </c>
      <c r="BI7" s="75" t="s">
        <v>103</v>
      </c>
      <c r="BJ7" s="75">
        <v>112.92</v>
      </c>
      <c r="BK7" s="75" t="s">
        <v>103</v>
      </c>
      <c r="BL7" s="75" t="s">
        <v>103</v>
      </c>
      <c r="BM7" s="75" t="s">
        <v>103</v>
      </c>
      <c r="BN7" s="75" t="s">
        <v>103</v>
      </c>
      <c r="BO7" s="75">
        <v>287.39</v>
      </c>
      <c r="BP7" s="75">
        <v>291.39999999999998</v>
      </c>
      <c r="BQ7" s="75" t="s">
        <v>103</v>
      </c>
      <c r="BR7" s="75" t="s">
        <v>103</v>
      </c>
      <c r="BS7" s="75" t="s">
        <v>103</v>
      </c>
      <c r="BT7" s="75" t="s">
        <v>103</v>
      </c>
      <c r="BU7" s="75">
        <v>0</v>
      </c>
      <c r="BV7" s="75" t="s">
        <v>103</v>
      </c>
      <c r="BW7" s="75" t="s">
        <v>103</v>
      </c>
      <c r="BX7" s="75" t="s">
        <v>103</v>
      </c>
      <c r="BY7" s="75" t="s">
        <v>103</v>
      </c>
      <c r="BZ7" s="75">
        <v>0</v>
      </c>
      <c r="CA7" s="75">
        <v>0</v>
      </c>
      <c r="CB7" s="75" t="s">
        <v>103</v>
      </c>
      <c r="CC7" s="75" t="s">
        <v>103</v>
      </c>
      <c r="CD7" s="75" t="s">
        <v>103</v>
      </c>
      <c r="CE7" s="75" t="s">
        <v>103</v>
      </c>
      <c r="CF7" s="75">
        <v>149.26</v>
      </c>
      <c r="CG7" s="75" t="s">
        <v>103</v>
      </c>
      <c r="CH7" s="75" t="s">
        <v>103</v>
      </c>
      <c r="CI7" s="75" t="s">
        <v>103</v>
      </c>
      <c r="CJ7" s="75" t="s">
        <v>103</v>
      </c>
      <c r="CK7" s="75">
        <v>50.64</v>
      </c>
      <c r="CL7" s="75">
        <v>51.39</v>
      </c>
      <c r="CM7" s="75" t="s">
        <v>103</v>
      </c>
      <c r="CN7" s="75" t="s">
        <v>103</v>
      </c>
      <c r="CO7" s="75" t="s">
        <v>103</v>
      </c>
      <c r="CP7" s="75" t="s">
        <v>103</v>
      </c>
      <c r="CQ7" s="75">
        <v>64.81</v>
      </c>
      <c r="CR7" s="75" t="s">
        <v>103</v>
      </c>
      <c r="CS7" s="75" t="s">
        <v>103</v>
      </c>
      <c r="CT7" s="75" t="s">
        <v>103</v>
      </c>
      <c r="CU7" s="75" t="s">
        <v>103</v>
      </c>
      <c r="CV7" s="75">
        <v>67.209999999999994</v>
      </c>
      <c r="CW7" s="75">
        <v>66.94</v>
      </c>
      <c r="CX7" s="75" t="s">
        <v>103</v>
      </c>
      <c r="CY7" s="75" t="s">
        <v>103</v>
      </c>
      <c r="CZ7" s="75" t="s">
        <v>103</v>
      </c>
      <c r="DA7" s="75" t="s">
        <v>103</v>
      </c>
      <c r="DB7" s="75">
        <v>90.44</v>
      </c>
      <c r="DC7" s="75" t="s">
        <v>103</v>
      </c>
      <c r="DD7" s="75" t="s">
        <v>103</v>
      </c>
      <c r="DE7" s="75" t="s">
        <v>103</v>
      </c>
      <c r="DF7" s="75" t="s">
        <v>103</v>
      </c>
      <c r="DG7" s="75">
        <v>93.21</v>
      </c>
      <c r="DH7" s="75">
        <v>93.03</v>
      </c>
      <c r="DI7" s="75" t="s">
        <v>103</v>
      </c>
      <c r="DJ7" s="75" t="s">
        <v>103</v>
      </c>
      <c r="DK7" s="75" t="s">
        <v>103</v>
      </c>
      <c r="DL7" s="75" t="s">
        <v>103</v>
      </c>
      <c r="DM7" s="75">
        <v>4.96</v>
      </c>
      <c r="DN7" s="75" t="s">
        <v>103</v>
      </c>
      <c r="DO7" s="75" t="s">
        <v>103</v>
      </c>
      <c r="DP7" s="75" t="s">
        <v>103</v>
      </c>
      <c r="DQ7" s="75" t="s">
        <v>103</v>
      </c>
      <c r="DR7" s="75">
        <v>39.35</v>
      </c>
      <c r="DS7" s="75">
        <v>39.03</v>
      </c>
      <c r="DT7" s="75" t="s">
        <v>103</v>
      </c>
      <c r="DU7" s="75" t="s">
        <v>103</v>
      </c>
      <c r="DV7" s="75" t="s">
        <v>103</v>
      </c>
      <c r="DW7" s="75" t="s">
        <v>103</v>
      </c>
      <c r="DX7" s="75">
        <v>0</v>
      </c>
      <c r="DY7" s="75" t="s">
        <v>103</v>
      </c>
      <c r="DZ7" s="75" t="s">
        <v>103</v>
      </c>
      <c r="EA7" s="75" t="s">
        <v>103</v>
      </c>
      <c r="EB7" s="75" t="s">
        <v>103</v>
      </c>
      <c r="EC7" s="75">
        <v>1.17</v>
      </c>
      <c r="ED7" s="75">
        <v>1.1599999999999999</v>
      </c>
      <c r="EE7" s="75" t="s">
        <v>103</v>
      </c>
      <c r="EF7" s="75" t="s">
        <v>103</v>
      </c>
      <c r="EG7" s="75" t="s">
        <v>103</v>
      </c>
      <c r="EH7" s="75" t="s">
        <v>103</v>
      </c>
      <c r="EI7" s="75">
        <v>0</v>
      </c>
      <c r="EJ7" s="75" t="s">
        <v>103</v>
      </c>
      <c r="EK7" s="75" t="s">
        <v>103</v>
      </c>
      <c r="EL7" s="75" t="s">
        <v>103</v>
      </c>
      <c r="EM7" s="75" t="s">
        <v>103</v>
      </c>
      <c r="EN7" s="75">
        <v>7.0000000000000007e-002</v>
      </c>
      <c r="EO7" s="75">
        <v>9.e-002</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105</v>
      </c>
      <c r="C9" s="61" t="s">
        <v>106</v>
      </c>
      <c r="D9" s="61" t="s">
        <v>107</v>
      </c>
      <c r="E9" s="61" t="s">
        <v>108</v>
      </c>
      <c r="F9" s="61" t="s">
        <v>109</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62</v>
      </c>
      <c r="B10" s="67">
        <f>DATEVALUE($B7+12-B11&amp;"/1/"&amp;B12)</f>
        <v>46388</v>
      </c>
      <c r="C10" s="67">
        <f>DATEVALUE($B7+12-C11&amp;"/1/"&amp;C12)</f>
        <v>46753</v>
      </c>
      <c r="D10" s="67">
        <f>DATEVALUE($B7+12-D11&amp;"/1/"&amp;D12)</f>
        <v>47119</v>
      </c>
      <c r="E10" s="67">
        <f>DATEVALUE($B7+12-E11&amp;"/1/"&amp;E12)</f>
        <v>47484</v>
      </c>
      <c r="F10" s="68">
        <f>DATEVALUE($B7+12-F11&amp;"/1/"&amp;F12)</f>
        <v>47849</v>
      </c>
    </row>
    <row r="11" spans="1:148">
      <c r="B11">
        <v>4</v>
      </c>
      <c r="C11">
        <v>3</v>
      </c>
      <c r="D11">
        <v>2</v>
      </c>
      <c r="E11">
        <v>1</v>
      </c>
      <c r="F11">
        <v>0</v>
      </c>
      <c r="G11" t="s">
        <v>104</v>
      </c>
    </row>
    <row r="12" spans="1:148">
      <c r="B12">
        <v>1</v>
      </c>
      <c r="C12">
        <v>1</v>
      </c>
      <c r="D12">
        <v>1</v>
      </c>
      <c r="E12">
        <v>1</v>
      </c>
      <c r="F12">
        <v>1</v>
      </c>
      <c r="G12" t="s">
        <v>110</v>
      </c>
    </row>
    <row r="13" spans="1:148">
      <c r="B13" t="s">
        <v>111</v>
      </c>
      <c r="C13" t="s">
        <v>111</v>
      </c>
      <c r="D13" t="s">
        <v>111</v>
      </c>
      <c r="E13" t="s">
        <v>111</v>
      </c>
      <c r="F13" t="s">
        <v>9</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千葉　勝昭</cp:lastModifiedBy>
  <dcterms:created xsi:type="dcterms:W3CDTF">2020-12-04T02:31:21Z</dcterms:created>
  <dcterms:modified xsi:type="dcterms:W3CDTF">2021-01-14T03:04:38Z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2021-01-14T03:04:38Z</vt:filetime>
  </property>
</Properties>
</file>