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ko2-jyun\公営企業経営室\水道・工水係\33 経営比較分析表\★R2作業（R元年度分）\03_工水\04 団体より分析表提出\分析表\01 都道府県\"/>
    </mc:Choice>
  </mc:AlternateContent>
  <workbookProtection workbookAlgorithmName="SHA-512" workbookHashValue="UElg8xWT07t+7S1ssZ80HZanK2WRG4pdI/QmUf3fl1k8pU4SMuTY8cJMmAIRWz60+2FzWk65gJ6sdJ2hb2YNXQ==" workbookSaltValue="Xhw/KbbLAGBGSYCcRp5haA==" workbookSpinCount="100000" lockStructure="1"/>
  <bookViews>
    <workbookView xWindow="0" yWindow="0" windowWidth="19770" windowHeight="557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<sst xmlns="http://schemas.openxmlformats.org/spreadsheetml/2006/main" count="262" uniqueCount="107">
  <si>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</si>
  <si>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</si>
  <si>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</si>
  <si>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</si>
  <si>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</si>
  <si>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</si>
  <si>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</si>
  <si>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</si>
  <si>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</si>
  <si>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</si>
  <si>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</si>
  <si>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</si>
  <si>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</si>
  <si>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</si>
  <si>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</si>
  <si>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</si>
  <si>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</si>
  <si>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</si>
  <si>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</si>
  <si>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</si>
  <si>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</si>
  <si>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</si>
  <si>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</si>
  <si>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</si>
  <si>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</si>
  <si>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</si>
  <si>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</si>
  <si>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</si>
  <si>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</si>
  <si>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</si>
  <si>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</si>
  <si>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</si>
  <si>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</si>
  <si>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</si>
  <si>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</si>
  <si>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</si>
  <si>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</si>
  <si>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</si>
  <si>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</si>
  <si>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</si>
  <si>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</si>
  <si>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</si>
  <si>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</si>
  <si>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</si>
  <si>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</si>
  <si>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</si>
  <si>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</si>
  <si>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</si>
  <si>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</si>
  <si>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</si>
  <si>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</si>
  <si>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</si>
  <si>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</si>
  <si>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</si>
  <si>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</si>
  <si>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</si>
  <si>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</si>
  <si>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</si>
  <si>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</si>
  <si>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</si>
  <si>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</si>
  <si>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</si>
  <si>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</si>
  <si>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</si>
  <si>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</si>
  <si>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</si>
  <si>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</si>
  <si>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</si>
  <si>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</si>
  <si>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</si>
  <si>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</si>
  <si>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</si>
  <si>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</si>
  <si>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</si>
  <si>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</si>
  <si>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</si>
  <si>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</si>
  <si>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</si>
  <si>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</si>
  <si>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</si>
  <si>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</si>
  <si>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</si>
  <si>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</si>
  <si>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</si>
  <si>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</si>
  <si>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</si>
  <si>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</si>
  <si>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</si>
  <si>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230006</t>
  </si>
  <si>
    <t>46</t>
  </si>
  <si>
    <t>02</t>
  </si>
  <si>
    <t>0</t>
  </si>
  <si>
    <t>000</t>
  </si>
  <si>
    <t>愛知県</t>
  </si>
  <si>
    <t>法適用</t>
  </si>
  <si>
    <t>工業用水道事業</t>
  </si>
  <si>
    <t>大規模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</si>
  <si>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</si>
  <si>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</si>
  <si>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</si>
  <si>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</si>
  <si>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</si>
  <si>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</si>
  <si>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</si>
  <si>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愛知県工業用水道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phoneticPr fontId="5"/>
  </si>
  <si>
    <r>
      <t>【老朽化の状況】
　昭和30年代から順次建設されたことから、老朽化が進んでおり、</t>
    </r>
    <r>
      <rPr>
        <b/>
        <sz val="11"/>
        <color theme="1"/>
        <rFont val="ＭＳ ゴシック"/>
        <family val="3"/>
        <charset val="128"/>
      </rPr>
      <t>①有形固定資産減価償却率</t>
    </r>
    <r>
      <rPr>
        <sz val="11"/>
        <color theme="1"/>
        <rFont val="ＭＳ ゴシック"/>
        <family val="3"/>
        <charset val="128"/>
      </rPr>
      <t>は類似団体平均より高めの割合を示している。一方、建設年度が比較的に新しい管路もあることから、</t>
    </r>
    <r>
      <rPr>
        <b/>
        <sz val="11"/>
        <color theme="1"/>
        <rFont val="ＭＳ ゴシック"/>
        <family val="3"/>
        <charset val="128"/>
      </rPr>
      <t>②管路経年化率</t>
    </r>
    <r>
      <rPr>
        <sz val="11"/>
        <color theme="1"/>
        <rFont val="ＭＳ ゴシック"/>
        <family val="3"/>
        <charset val="128"/>
      </rPr>
      <t>は、類似団体平均より低めの割合を示している。
【管路の更新状況】
　「工業用水道事業老朽化施設更新計画」（計画期間：平成30年度～令和12年度）等に基づき計画的に更新を行っているが、管路更新工事は複数年にかけて行われ、単年度に更新した管路延長の割合を示す</t>
    </r>
    <r>
      <rPr>
        <b/>
        <sz val="11"/>
        <color theme="1"/>
        <rFont val="ＭＳ ゴシック"/>
        <family val="3"/>
        <charset val="128"/>
      </rPr>
      <t>③管路更新率</t>
    </r>
    <r>
      <rPr>
        <sz val="11"/>
        <color theme="1"/>
        <rFont val="ＭＳ ゴシック"/>
        <family val="3"/>
        <charset val="128"/>
      </rPr>
      <t>は年度により数値にばらつきを生じている。
　</t>
    </r>
    <rPh sb="179" eb="180">
      <t>トウ</t>
    </rPh>
    <phoneticPr fontId="5"/>
  </si>
  <si>
    <r>
      <t>【健全性】
　本県の工業用水道事業は、水源の大半を遠隔地のダムに依存し、施設建設に多額の費用を要しているため、企業債等の借換えや繰上償還による支払利息の軽減など経営の合理化に努めてきているが、</t>
    </r>
    <r>
      <rPr>
        <b/>
        <sz val="11"/>
        <rFont val="ＭＳ ゴシック"/>
        <family val="3"/>
        <charset val="128"/>
      </rPr>
      <t>⑥給水原価</t>
    </r>
    <r>
      <rPr>
        <sz val="11"/>
        <rFont val="ＭＳ ゴシック"/>
        <family val="3"/>
        <charset val="128"/>
      </rPr>
      <t>は類似団体平均を上回って推移している。しかし、給水原価を上回って料金を回収していることにより</t>
    </r>
    <r>
      <rPr>
        <b/>
        <sz val="11"/>
        <rFont val="ＭＳ ゴシック"/>
        <family val="3"/>
        <charset val="128"/>
      </rPr>
      <t>⑤料金回収率</t>
    </r>
    <r>
      <rPr>
        <sz val="11"/>
        <rFont val="ＭＳ ゴシック"/>
        <family val="3"/>
        <charset val="128"/>
      </rPr>
      <t>及び</t>
    </r>
    <r>
      <rPr>
        <b/>
        <sz val="11"/>
        <rFont val="ＭＳ ゴシック"/>
        <family val="3"/>
        <charset val="128"/>
      </rPr>
      <t>①経常収支比率</t>
    </r>
    <r>
      <rPr>
        <sz val="11"/>
        <rFont val="ＭＳ ゴシック"/>
        <family val="3"/>
        <charset val="128"/>
      </rPr>
      <t>は100%を超えて推移しており、</t>
    </r>
    <r>
      <rPr>
        <b/>
        <sz val="11"/>
        <rFont val="ＭＳ ゴシック"/>
        <family val="3"/>
        <charset val="128"/>
      </rPr>
      <t>②累積欠損金</t>
    </r>
    <r>
      <rPr>
        <sz val="11"/>
        <rFont val="ＭＳ ゴシック"/>
        <family val="3"/>
        <charset val="128"/>
      </rPr>
      <t>も発生していない。
　また、企業債の計画的な償還や繰上償還を進めてきたことにより、</t>
    </r>
    <r>
      <rPr>
        <b/>
        <sz val="11"/>
        <rFont val="ＭＳ ゴシック"/>
        <family val="3"/>
        <charset val="128"/>
      </rPr>
      <t>④企業債残高対給水収益比率</t>
    </r>
    <r>
      <rPr>
        <sz val="11"/>
        <rFont val="ＭＳ ゴシック"/>
        <family val="3"/>
        <charset val="128"/>
      </rPr>
      <t>は年々減少しており、</t>
    </r>
    <r>
      <rPr>
        <b/>
        <sz val="11"/>
        <rFont val="ＭＳ ゴシック"/>
        <family val="3"/>
        <charset val="128"/>
      </rPr>
      <t>③流動比率</t>
    </r>
    <r>
      <rPr>
        <sz val="11"/>
        <rFont val="ＭＳ ゴシック"/>
        <family val="3"/>
        <charset val="128"/>
      </rPr>
      <t>は、平成28年度から100%を超えていることから、経営状況については健全な状態であると言える。
【効率性】
　</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については近年ほぼ横ばいで推移してきたが、長期的な契約水量の減少傾向を鑑み、平成30年4月に浄水場施設のダウンサイジングを行った。このことにより、平成30年度以降においては</t>
    </r>
    <r>
      <rPr>
        <b/>
        <sz val="11"/>
        <rFont val="ＭＳ ゴシック"/>
        <family val="3"/>
        <charset val="128"/>
      </rPr>
      <t>⑦施設利用率</t>
    </r>
    <r>
      <rPr>
        <sz val="11"/>
        <rFont val="ＭＳ ゴシック"/>
        <family val="3"/>
        <charset val="128"/>
      </rPr>
      <t>及び</t>
    </r>
    <r>
      <rPr>
        <b/>
        <sz val="11"/>
        <rFont val="ＭＳ ゴシック"/>
        <family val="3"/>
        <charset val="128"/>
      </rPr>
      <t>⑧契約率</t>
    </r>
    <r>
      <rPr>
        <sz val="11"/>
        <rFont val="ＭＳ ゴシック"/>
        <family val="3"/>
        <charset val="128"/>
      </rPr>
      <t>ともに類似団体平均を上回ることとなり、効率性が高まった。</t>
    </r>
    <rPh sb="400" eb="402">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</si>
</sst>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64.34</c:v>
                </c:pt>
                <c:pt idx="1">
                  <c:v>65.42</c:v>
                </c:pt>
                <c:pt idx="2">
                  <c:v>66.39</c:v>
                </c:pt>
                <c:pt idx="3">
                  <c:v>67.099999999999994</c:v>
                </c:pt>
                <c:pt idx="4">
                  <c:v>67.37</c:v>
                </c:pt>
              </c:numCache>
            </c:numRef>
          </c:val>
          <c:extLst>
            <c:ext xmlns:c16="http://schemas.microsoft.com/office/drawing/2014/chart" uri="{C3380CC4-5D6E-409C-BE32-E72D297353CC}">
              <c16:uniqueId val="{00000000-F299-4269-A3C7-FC8EA91E035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F299-4269-A3C7-FC8EA91E035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8C-4525-8721-F94CC1548D8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028C-4525-8721-F94CC1548D8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116.56</c:v>
                </c:pt>
                <c:pt idx="1">
                  <c:v>118.62</c:v>
                </c:pt>
                <c:pt idx="2">
                  <c:v>118.3</c:v>
                </c:pt>
                <c:pt idx="3">
                  <c:v>117.49</c:v>
                </c:pt>
                <c:pt idx="4">
                  <c:v>118.47</c:v>
                </c:pt>
              </c:numCache>
            </c:numRef>
          </c:val>
          <c:extLst>
            <c:ext xmlns:c16="http://schemas.microsoft.com/office/drawing/2014/chart" uri="{C3380CC4-5D6E-409C-BE32-E72D297353CC}">
              <c16:uniqueId val="{00000000-18BC-42AE-A8D2-2AC64AE655A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18BC-42AE-A8D2-2AC64AE655A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12.67</c:v>
                </c:pt>
                <c:pt idx="1">
                  <c:v>19.5</c:v>
                </c:pt>
                <c:pt idx="2">
                  <c:v>23.2</c:v>
                </c:pt>
                <c:pt idx="3">
                  <c:v>30.89</c:v>
                </c:pt>
                <c:pt idx="4">
                  <c:v>33.159999999999997</c:v>
                </c:pt>
              </c:numCache>
            </c:numRef>
          </c:val>
          <c:extLst>
            <c:ext xmlns:c16="http://schemas.microsoft.com/office/drawing/2014/chart" uri="{C3380CC4-5D6E-409C-BE32-E72D297353CC}">
              <c16:uniqueId val="{00000000-3149-4D7E-9B76-CFDAD4DE73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3149-4D7E-9B76-CFDAD4DE73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0.14000000000000001</c:v>
                </c:pt>
                <c:pt idx="2">
                  <c:v>0</c:v>
                </c:pt>
                <c:pt idx="3">
                  <c:v>0.04</c:v>
                </c:pt>
                <c:pt idx="4">
                  <c:v>0.08</c:v>
                </c:pt>
              </c:numCache>
            </c:numRef>
          </c:val>
          <c:extLst>
            <c:ext xmlns:c16="http://schemas.microsoft.com/office/drawing/2014/chart" uri="{C3380CC4-5D6E-409C-BE32-E72D297353CC}">
              <c16:uniqueId val="{00000000-7A2A-41CD-BA7B-5748A1DFB7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7A2A-41CD-BA7B-5748A1DFB7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90.51</c:v>
                </c:pt>
                <c:pt idx="1">
                  <c:v>117.4</c:v>
                </c:pt>
                <c:pt idx="2">
                  <c:v>131.91999999999999</c:v>
                </c:pt>
                <c:pt idx="3">
                  <c:v>126.83</c:v>
                </c:pt>
                <c:pt idx="4">
                  <c:v>125.48</c:v>
                </c:pt>
              </c:numCache>
            </c:numRef>
          </c:val>
          <c:extLst>
            <c:ext xmlns:c16="http://schemas.microsoft.com/office/drawing/2014/chart" uri="{C3380CC4-5D6E-409C-BE32-E72D297353CC}">
              <c16:uniqueId val="{00000000-0718-4DF5-BBFD-C799C085BD6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0718-4DF5-BBFD-C799C085BD6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316.64999999999998</c:v>
                </c:pt>
                <c:pt idx="1">
                  <c:v>285.27999999999997</c:v>
                </c:pt>
                <c:pt idx="2">
                  <c:v>266.79000000000002</c:v>
                </c:pt>
                <c:pt idx="3">
                  <c:v>252.06</c:v>
                </c:pt>
                <c:pt idx="4">
                  <c:v>249.1</c:v>
                </c:pt>
              </c:numCache>
            </c:numRef>
          </c:val>
          <c:extLst>
            <c:ext xmlns:c16="http://schemas.microsoft.com/office/drawing/2014/chart" uri="{C3380CC4-5D6E-409C-BE32-E72D297353CC}">
              <c16:uniqueId val="{00000000-E1E4-40A4-B623-B8D1BEEEA3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E1E4-40A4-B623-B8D1BEEEA3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115.05</c:v>
                </c:pt>
                <c:pt idx="1">
                  <c:v>116.4</c:v>
                </c:pt>
                <c:pt idx="2">
                  <c:v>116.96</c:v>
                </c:pt>
                <c:pt idx="3">
                  <c:v>115.54</c:v>
                </c:pt>
                <c:pt idx="4">
                  <c:v>116.78</c:v>
                </c:pt>
              </c:numCache>
            </c:numRef>
          </c:val>
          <c:extLst>
            <c:ext xmlns:c16="http://schemas.microsoft.com/office/drawing/2014/chart" uri="{C3380CC4-5D6E-409C-BE32-E72D297353CC}">
              <c16:uniqueId val="{00000000-2109-4ED8-B26A-3409500559E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2109-4ED8-B26A-3409500559E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25.2</c:v>
                </c:pt>
                <c:pt idx="1">
                  <c:v>24.94</c:v>
                </c:pt>
                <c:pt idx="2">
                  <c:v>24.86</c:v>
                </c:pt>
                <c:pt idx="3">
                  <c:v>25.14</c:v>
                </c:pt>
                <c:pt idx="4">
                  <c:v>24.87</c:v>
                </c:pt>
              </c:numCache>
            </c:numRef>
          </c:val>
          <c:extLst>
            <c:ext xmlns:c16="http://schemas.microsoft.com/office/drawing/2014/chart" uri="{C3380CC4-5D6E-409C-BE32-E72D297353CC}">
              <c16:uniqueId val="{00000000-1810-49F0-8DD8-FE8AB1B89C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1810-49F0-8DD8-FE8AB1B89C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56.91</c:v>
                </c:pt>
                <c:pt idx="1">
                  <c:v>56.74</c:v>
                </c:pt>
                <c:pt idx="2">
                  <c:v>56.8</c:v>
                </c:pt>
                <c:pt idx="3">
                  <c:v>62.5</c:v>
                </c:pt>
                <c:pt idx="4">
                  <c:v>61.95</c:v>
                </c:pt>
              </c:numCache>
            </c:numRef>
          </c:val>
          <c:extLst>
            <c:ext xmlns:c16="http://schemas.microsoft.com/office/drawing/2014/chart" uri="{C3380CC4-5D6E-409C-BE32-E72D297353CC}">
              <c16:uniqueId val="{00000000-58B3-441E-94C2-E5494AA9C94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58B3-441E-94C2-E5494AA9C94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78.98</c:v>
                </c:pt>
                <c:pt idx="1">
                  <c:v>79.650000000000006</c:v>
                </c:pt>
                <c:pt idx="2">
                  <c:v>76.73</c:v>
                </c:pt>
                <c:pt idx="3">
                  <c:v>84.42</c:v>
                </c:pt>
                <c:pt idx="4">
                  <c:v>84.94</c:v>
                </c:pt>
              </c:numCache>
            </c:numRef>
          </c:val>
          <c:extLst>
            <c:ext xmlns:c16="http://schemas.microsoft.com/office/drawing/2014/chart" uri="{C3380CC4-5D6E-409C-BE32-E72D297353CC}">
              <c16:uniqueId val="{00000000-EF1C-442F-AD9C-D572920CCE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EF1C-442F-AD9C-D572920CCE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A22" zoomScale="55" zoomScaleNormal="55" workbookViewId="0">
      <selection activeCell="SM16" sqref="SM16:TA45"/>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2">
      <c r="A5" s="2"/>
      <c r="B5" s="147" t="str">
        <f>データ!H7</f>
        <v>愛知県</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2">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1413600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大規模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4</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875748</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2">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2">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66.8</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369</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1200648</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2">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2">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9" t="s">
        <v>106</v>
      </c>
      <c r="SN16" s="160"/>
      <c r="SO16" s="160"/>
      <c r="SP16" s="160"/>
      <c r="SQ16" s="160"/>
      <c r="SR16" s="160"/>
      <c r="SS16" s="160"/>
      <c r="ST16" s="160"/>
      <c r="SU16" s="160"/>
      <c r="SV16" s="160"/>
      <c r="SW16" s="160"/>
      <c r="SX16" s="160"/>
      <c r="SY16" s="160"/>
      <c r="SZ16" s="160"/>
      <c r="TA16" s="161"/>
    </row>
    <row r="17" spans="1:521" ht="13.5" customHeight="1" x14ac:dyDescent="0.2">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159"/>
      <c r="SN17" s="160"/>
      <c r="SO17" s="160"/>
      <c r="SP17" s="160"/>
      <c r="SQ17" s="160"/>
      <c r="SR17" s="160"/>
      <c r="SS17" s="160"/>
      <c r="ST17" s="160"/>
      <c r="SU17" s="160"/>
      <c r="SV17" s="160"/>
      <c r="SW17" s="160"/>
      <c r="SX17" s="160"/>
      <c r="SY17" s="160"/>
      <c r="SZ17" s="160"/>
      <c r="TA17" s="161"/>
    </row>
    <row r="18" spans="1:521" ht="13.5" customHeight="1" x14ac:dyDescent="0.2">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159"/>
      <c r="SN18" s="160"/>
      <c r="SO18" s="160"/>
      <c r="SP18" s="160"/>
      <c r="SQ18" s="160"/>
      <c r="SR18" s="160"/>
      <c r="SS18" s="160"/>
      <c r="ST18" s="160"/>
      <c r="SU18" s="160"/>
      <c r="SV18" s="160"/>
      <c r="SW18" s="160"/>
      <c r="SX18" s="160"/>
      <c r="SY18" s="160"/>
      <c r="SZ18" s="160"/>
      <c r="TA18" s="161"/>
    </row>
    <row r="19" spans="1:521" ht="13.5" customHeight="1" x14ac:dyDescent="0.2">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159"/>
      <c r="SN19" s="160"/>
      <c r="SO19" s="160"/>
      <c r="SP19" s="160"/>
      <c r="SQ19" s="160"/>
      <c r="SR19" s="160"/>
      <c r="SS19" s="160"/>
      <c r="ST19" s="160"/>
      <c r="SU19" s="160"/>
      <c r="SV19" s="160"/>
      <c r="SW19" s="160"/>
      <c r="SX19" s="160"/>
      <c r="SY19" s="160"/>
      <c r="SZ19" s="160"/>
      <c r="TA19" s="161"/>
    </row>
    <row r="20" spans="1:521" ht="13.5" customHeight="1" x14ac:dyDescent="0.2">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159"/>
      <c r="SN20" s="160"/>
      <c r="SO20" s="160"/>
      <c r="SP20" s="160"/>
      <c r="SQ20" s="160"/>
      <c r="SR20" s="160"/>
      <c r="SS20" s="160"/>
      <c r="ST20" s="160"/>
      <c r="SU20" s="160"/>
      <c r="SV20" s="160"/>
      <c r="SW20" s="160"/>
      <c r="SX20" s="160"/>
      <c r="SY20" s="160"/>
      <c r="SZ20" s="160"/>
      <c r="TA20" s="161"/>
    </row>
    <row r="21" spans="1:521" ht="13.5" customHeight="1" x14ac:dyDescent="0.2">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159"/>
      <c r="SN21" s="160"/>
      <c r="SO21" s="160"/>
      <c r="SP21" s="160"/>
      <c r="SQ21" s="160"/>
      <c r="SR21" s="160"/>
      <c r="SS21" s="160"/>
      <c r="ST21" s="160"/>
      <c r="SU21" s="160"/>
      <c r="SV21" s="160"/>
      <c r="SW21" s="160"/>
      <c r="SX21" s="160"/>
      <c r="SY21" s="160"/>
      <c r="SZ21" s="160"/>
      <c r="TA21" s="161"/>
    </row>
    <row r="22" spans="1:521" ht="13.5" customHeight="1" x14ac:dyDescent="0.2">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159"/>
      <c r="SN22" s="160"/>
      <c r="SO22" s="160"/>
      <c r="SP22" s="160"/>
      <c r="SQ22" s="160"/>
      <c r="SR22" s="160"/>
      <c r="SS22" s="160"/>
      <c r="ST22" s="160"/>
      <c r="SU22" s="160"/>
      <c r="SV22" s="160"/>
      <c r="SW22" s="160"/>
      <c r="SX22" s="160"/>
      <c r="SY22" s="160"/>
      <c r="SZ22" s="160"/>
      <c r="TA22" s="161"/>
    </row>
    <row r="23" spans="1:521" ht="13.5" customHeight="1" x14ac:dyDescent="0.2">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159"/>
      <c r="SN23" s="160"/>
      <c r="SO23" s="160"/>
      <c r="SP23" s="160"/>
      <c r="SQ23" s="160"/>
      <c r="SR23" s="160"/>
      <c r="SS23" s="160"/>
      <c r="ST23" s="160"/>
      <c r="SU23" s="160"/>
      <c r="SV23" s="160"/>
      <c r="SW23" s="160"/>
      <c r="SX23" s="160"/>
      <c r="SY23" s="160"/>
      <c r="SZ23" s="160"/>
      <c r="TA23" s="161"/>
    </row>
    <row r="24" spans="1:521" ht="13.5" customHeight="1" x14ac:dyDescent="0.2">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159"/>
      <c r="SN24" s="160"/>
      <c r="SO24" s="160"/>
      <c r="SP24" s="160"/>
      <c r="SQ24" s="160"/>
      <c r="SR24" s="160"/>
      <c r="SS24" s="160"/>
      <c r="ST24" s="160"/>
      <c r="SU24" s="160"/>
      <c r="SV24" s="160"/>
      <c r="SW24" s="160"/>
      <c r="SX24" s="160"/>
      <c r="SY24" s="160"/>
      <c r="SZ24" s="160"/>
      <c r="TA24" s="161"/>
    </row>
    <row r="25" spans="1:521" ht="13.5" customHeight="1" x14ac:dyDescent="0.2">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159"/>
      <c r="SN25" s="160"/>
      <c r="SO25" s="160"/>
      <c r="SP25" s="160"/>
      <c r="SQ25" s="160"/>
      <c r="SR25" s="160"/>
      <c r="SS25" s="160"/>
      <c r="ST25" s="160"/>
      <c r="SU25" s="160"/>
      <c r="SV25" s="160"/>
      <c r="SW25" s="160"/>
      <c r="SX25" s="160"/>
      <c r="SY25" s="160"/>
      <c r="SZ25" s="160"/>
      <c r="TA25" s="161"/>
    </row>
    <row r="26" spans="1:521" ht="13.5" customHeight="1" x14ac:dyDescent="0.2">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159"/>
      <c r="SN26" s="160"/>
      <c r="SO26" s="160"/>
      <c r="SP26" s="160"/>
      <c r="SQ26" s="160"/>
      <c r="SR26" s="160"/>
      <c r="SS26" s="160"/>
      <c r="ST26" s="160"/>
      <c r="SU26" s="160"/>
      <c r="SV26" s="160"/>
      <c r="SW26" s="160"/>
      <c r="SX26" s="160"/>
      <c r="SY26" s="160"/>
      <c r="SZ26" s="160"/>
      <c r="TA26" s="161"/>
    </row>
    <row r="27" spans="1:521" ht="13.5" customHeight="1" x14ac:dyDescent="0.2">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159"/>
      <c r="SN27" s="160"/>
      <c r="SO27" s="160"/>
      <c r="SP27" s="160"/>
      <c r="SQ27" s="160"/>
      <c r="SR27" s="160"/>
      <c r="SS27" s="160"/>
      <c r="ST27" s="160"/>
      <c r="SU27" s="160"/>
      <c r="SV27" s="160"/>
      <c r="SW27" s="160"/>
      <c r="SX27" s="160"/>
      <c r="SY27" s="160"/>
      <c r="SZ27" s="160"/>
      <c r="TA27" s="161"/>
    </row>
    <row r="28" spans="1:521" ht="13.5" customHeight="1" x14ac:dyDescent="0.2">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159"/>
      <c r="SN28" s="160"/>
      <c r="SO28" s="160"/>
      <c r="SP28" s="160"/>
      <c r="SQ28" s="160"/>
      <c r="SR28" s="160"/>
      <c r="SS28" s="160"/>
      <c r="ST28" s="160"/>
      <c r="SU28" s="160"/>
      <c r="SV28" s="160"/>
      <c r="SW28" s="160"/>
      <c r="SX28" s="160"/>
      <c r="SY28" s="160"/>
      <c r="SZ28" s="160"/>
      <c r="TA28" s="161"/>
    </row>
    <row r="29" spans="1:521" ht="13.5" customHeight="1" x14ac:dyDescent="0.2">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159"/>
      <c r="SN29" s="160"/>
      <c r="SO29" s="160"/>
      <c r="SP29" s="160"/>
      <c r="SQ29" s="160"/>
      <c r="SR29" s="160"/>
      <c r="SS29" s="160"/>
      <c r="ST29" s="160"/>
      <c r="SU29" s="160"/>
      <c r="SV29" s="160"/>
      <c r="SW29" s="160"/>
      <c r="SX29" s="160"/>
      <c r="SY29" s="160"/>
      <c r="SZ29" s="160"/>
      <c r="TA29" s="161"/>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9"/>
      <c r="SN30" s="160"/>
      <c r="SO30" s="160"/>
      <c r="SP30" s="160"/>
      <c r="SQ30" s="160"/>
      <c r="SR30" s="160"/>
      <c r="SS30" s="160"/>
      <c r="ST30" s="160"/>
      <c r="SU30" s="160"/>
      <c r="SV30" s="160"/>
      <c r="SW30" s="160"/>
      <c r="SX30" s="160"/>
      <c r="SY30" s="160"/>
      <c r="SZ30" s="160"/>
      <c r="TA30" s="161"/>
    </row>
    <row r="31" spans="1:521" ht="13.5" customHeight="1" x14ac:dyDescent="0.2">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159"/>
      <c r="SN31" s="160"/>
      <c r="SO31" s="160"/>
      <c r="SP31" s="160"/>
      <c r="SQ31" s="160"/>
      <c r="SR31" s="160"/>
      <c r="SS31" s="160"/>
      <c r="ST31" s="160"/>
      <c r="SU31" s="160"/>
      <c r="SV31" s="160"/>
      <c r="SW31" s="160"/>
      <c r="SX31" s="160"/>
      <c r="SY31" s="160"/>
      <c r="SZ31" s="160"/>
      <c r="TA31" s="161"/>
    </row>
    <row r="32" spans="1:521" ht="13.5" customHeight="1" x14ac:dyDescent="0.2">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116.56</v>
      </c>
      <c r="Y32" s="107"/>
      <c r="Z32" s="107"/>
      <c r="AA32" s="107"/>
      <c r="AB32" s="107"/>
      <c r="AC32" s="107"/>
      <c r="AD32" s="107"/>
      <c r="AE32" s="107"/>
      <c r="AF32" s="107"/>
      <c r="AG32" s="107"/>
      <c r="AH32" s="107"/>
      <c r="AI32" s="107"/>
      <c r="AJ32" s="107"/>
      <c r="AK32" s="107"/>
      <c r="AL32" s="107"/>
      <c r="AM32" s="107"/>
      <c r="AN32" s="107"/>
      <c r="AO32" s="107"/>
      <c r="AP32" s="107"/>
      <c r="AQ32" s="108"/>
      <c r="AR32" s="106">
        <f>データ!U6</f>
        <v>118.62</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118.3</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117.49</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118.47</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90.51</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117.4</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131.91999999999999</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126.83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125.48</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316.64999999999998</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285.27999999999997</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266.79000000000002</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252.06</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249.1</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159"/>
      <c r="SN32" s="160"/>
      <c r="SO32" s="160"/>
      <c r="SP32" s="160"/>
      <c r="SQ32" s="160"/>
      <c r="SR32" s="160"/>
      <c r="SS32" s="160"/>
      <c r="ST32" s="160"/>
      <c r="SU32" s="160"/>
      <c r="SV32" s="160"/>
      <c r="SW32" s="160"/>
      <c r="SX32" s="160"/>
      <c r="SY32" s="160"/>
      <c r="SZ32" s="160"/>
      <c r="TA32" s="161"/>
    </row>
    <row r="33" spans="1:521" ht="13.5" customHeight="1" x14ac:dyDescent="0.2">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123.35</v>
      </c>
      <c r="Y33" s="107"/>
      <c r="Z33" s="107"/>
      <c r="AA33" s="107"/>
      <c r="AB33" s="107"/>
      <c r="AC33" s="107"/>
      <c r="AD33" s="107"/>
      <c r="AE33" s="107"/>
      <c r="AF33" s="107"/>
      <c r="AG33" s="107"/>
      <c r="AH33" s="107"/>
      <c r="AI33" s="107"/>
      <c r="AJ33" s="107"/>
      <c r="AK33" s="107"/>
      <c r="AL33" s="107"/>
      <c r="AM33" s="107"/>
      <c r="AN33" s="107"/>
      <c r="AO33" s="107"/>
      <c r="AP33" s="107"/>
      <c r="AQ33" s="108"/>
      <c r="AR33" s="106">
        <f>データ!Z6</f>
        <v>121.58</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121.19</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120.32</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119.89</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23.81</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22.44</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18.82</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17.88</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16.670000000000002</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312.67</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345.05</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379.14</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394.58</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368.36</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272.8</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255.89</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242.57</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235.79</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227.51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159"/>
      <c r="SN33" s="160"/>
      <c r="SO33" s="160"/>
      <c r="SP33" s="160"/>
      <c r="SQ33" s="160"/>
      <c r="SR33" s="160"/>
      <c r="SS33" s="160"/>
      <c r="ST33" s="160"/>
      <c r="SU33" s="160"/>
      <c r="SV33" s="160"/>
      <c r="SW33" s="160"/>
      <c r="SX33" s="160"/>
      <c r="SY33" s="160"/>
      <c r="SZ33" s="160"/>
      <c r="TA33" s="161"/>
    </row>
    <row r="34" spans="1:521" ht="13.5" customHeight="1" x14ac:dyDescent="0.2">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159"/>
      <c r="SN34" s="160"/>
      <c r="SO34" s="160"/>
      <c r="SP34" s="160"/>
      <c r="SQ34" s="160"/>
      <c r="SR34" s="160"/>
      <c r="SS34" s="160"/>
      <c r="ST34" s="160"/>
      <c r="SU34" s="160"/>
      <c r="SV34" s="160"/>
      <c r="SW34" s="160"/>
      <c r="SX34" s="160"/>
      <c r="SY34" s="160"/>
      <c r="SZ34" s="160"/>
      <c r="TA34" s="161"/>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9"/>
      <c r="SN35" s="160"/>
      <c r="SO35" s="160"/>
      <c r="SP35" s="160"/>
      <c r="SQ35" s="160"/>
      <c r="SR35" s="160"/>
      <c r="SS35" s="160"/>
      <c r="ST35" s="160"/>
      <c r="SU35" s="160"/>
      <c r="SV35" s="160"/>
      <c r="SW35" s="160"/>
      <c r="SX35" s="160"/>
      <c r="SY35" s="160"/>
      <c r="SZ35" s="160"/>
      <c r="TA35" s="161"/>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9"/>
      <c r="SN36" s="160"/>
      <c r="SO36" s="160"/>
      <c r="SP36" s="160"/>
      <c r="SQ36" s="160"/>
      <c r="SR36" s="160"/>
      <c r="SS36" s="160"/>
      <c r="ST36" s="160"/>
      <c r="SU36" s="160"/>
      <c r="SV36" s="160"/>
      <c r="SW36" s="160"/>
      <c r="SX36" s="160"/>
      <c r="SY36" s="160"/>
      <c r="SZ36" s="160"/>
      <c r="TA36" s="161"/>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9"/>
      <c r="SN37" s="160"/>
      <c r="SO37" s="160"/>
      <c r="SP37" s="160"/>
      <c r="SQ37" s="160"/>
      <c r="SR37" s="160"/>
      <c r="SS37" s="160"/>
      <c r="ST37" s="160"/>
      <c r="SU37" s="160"/>
      <c r="SV37" s="160"/>
      <c r="SW37" s="160"/>
      <c r="SX37" s="160"/>
      <c r="SY37" s="160"/>
      <c r="SZ37" s="160"/>
      <c r="TA37" s="161"/>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9"/>
      <c r="SN38" s="160"/>
      <c r="SO38" s="160"/>
      <c r="SP38" s="160"/>
      <c r="SQ38" s="160"/>
      <c r="SR38" s="160"/>
      <c r="SS38" s="160"/>
      <c r="ST38" s="160"/>
      <c r="SU38" s="160"/>
      <c r="SV38" s="160"/>
      <c r="SW38" s="160"/>
      <c r="SX38" s="160"/>
      <c r="SY38" s="160"/>
      <c r="SZ38" s="160"/>
      <c r="TA38" s="161"/>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9"/>
      <c r="SN39" s="160"/>
      <c r="SO39" s="160"/>
      <c r="SP39" s="160"/>
      <c r="SQ39" s="160"/>
      <c r="SR39" s="160"/>
      <c r="SS39" s="160"/>
      <c r="ST39" s="160"/>
      <c r="SU39" s="160"/>
      <c r="SV39" s="160"/>
      <c r="SW39" s="160"/>
      <c r="SX39" s="160"/>
      <c r="SY39" s="160"/>
      <c r="SZ39" s="160"/>
      <c r="TA39" s="161"/>
    </row>
    <row r="40" spans="1:521" ht="13.5" customHeight="1" x14ac:dyDescent="0.2">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159"/>
      <c r="SN40" s="160"/>
      <c r="SO40" s="160"/>
      <c r="SP40" s="160"/>
      <c r="SQ40" s="160"/>
      <c r="SR40" s="160"/>
      <c r="SS40" s="160"/>
      <c r="ST40" s="160"/>
      <c r="SU40" s="160"/>
      <c r="SV40" s="160"/>
      <c r="SW40" s="160"/>
      <c r="SX40" s="160"/>
      <c r="SY40" s="160"/>
      <c r="SZ40" s="160"/>
      <c r="TA40" s="161"/>
    </row>
    <row r="41" spans="1:521" ht="13.5" customHeight="1" x14ac:dyDescent="0.2">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159"/>
      <c r="SN41" s="160"/>
      <c r="SO41" s="160"/>
      <c r="SP41" s="160"/>
      <c r="SQ41" s="160"/>
      <c r="SR41" s="160"/>
      <c r="SS41" s="160"/>
      <c r="ST41" s="160"/>
      <c r="SU41" s="160"/>
      <c r="SV41" s="160"/>
      <c r="SW41" s="160"/>
      <c r="SX41" s="160"/>
      <c r="SY41" s="160"/>
      <c r="SZ41" s="160"/>
      <c r="TA41" s="161"/>
    </row>
    <row r="42" spans="1:521" ht="13.5" customHeight="1" x14ac:dyDescent="0.2">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159"/>
      <c r="SN42" s="160"/>
      <c r="SO42" s="160"/>
      <c r="SP42" s="160"/>
      <c r="SQ42" s="160"/>
      <c r="SR42" s="160"/>
      <c r="SS42" s="160"/>
      <c r="ST42" s="160"/>
      <c r="SU42" s="160"/>
      <c r="SV42" s="160"/>
      <c r="SW42" s="160"/>
      <c r="SX42" s="160"/>
      <c r="SY42" s="160"/>
      <c r="SZ42" s="160"/>
      <c r="TA42" s="161"/>
    </row>
    <row r="43" spans="1:521" ht="13.5" customHeight="1" x14ac:dyDescent="0.2">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159"/>
      <c r="SN43" s="160"/>
      <c r="SO43" s="160"/>
      <c r="SP43" s="160"/>
      <c r="SQ43" s="160"/>
      <c r="SR43" s="160"/>
      <c r="SS43" s="160"/>
      <c r="ST43" s="160"/>
      <c r="SU43" s="160"/>
      <c r="SV43" s="160"/>
      <c r="SW43" s="160"/>
      <c r="SX43" s="160"/>
      <c r="SY43" s="160"/>
      <c r="SZ43" s="160"/>
      <c r="TA43" s="161"/>
    </row>
    <row r="44" spans="1:521" ht="13.5" customHeight="1" x14ac:dyDescent="0.2">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159"/>
      <c r="SN44" s="160"/>
      <c r="SO44" s="160"/>
      <c r="SP44" s="160"/>
      <c r="SQ44" s="160"/>
      <c r="SR44" s="160"/>
      <c r="SS44" s="160"/>
      <c r="ST44" s="160"/>
      <c r="SU44" s="160"/>
      <c r="SV44" s="160"/>
      <c r="SW44" s="160"/>
      <c r="SX44" s="160"/>
      <c r="SY44" s="160"/>
      <c r="SZ44" s="160"/>
      <c r="TA44" s="161"/>
    </row>
    <row r="45" spans="1:521" ht="13.5" customHeight="1" x14ac:dyDescent="0.2">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162"/>
      <c r="SN45" s="163"/>
      <c r="SO45" s="163"/>
      <c r="SP45" s="163"/>
      <c r="SQ45" s="163"/>
      <c r="SR45" s="163"/>
      <c r="SS45" s="163"/>
      <c r="ST45" s="163"/>
      <c r="SU45" s="163"/>
      <c r="SV45" s="163"/>
      <c r="SW45" s="163"/>
      <c r="SX45" s="163"/>
      <c r="SY45" s="163"/>
      <c r="SZ45" s="163"/>
      <c r="TA45" s="164"/>
    </row>
    <row r="46" spans="1:521" ht="13.5" customHeight="1" x14ac:dyDescent="0.2">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2">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2">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2">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2">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2">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2">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2">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2">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115.05</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116.4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116.96</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115.54</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116.78</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25.2</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24.94</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24.86</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25.14</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24.87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56.91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56.74</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56.8</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62.5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61.95</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78.98</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79.650000000000006</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76.73</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84.42</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84.94</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2">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119.5</v>
      </c>
      <c r="Y56" s="107"/>
      <c r="Z56" s="107"/>
      <c r="AA56" s="107"/>
      <c r="AB56" s="107"/>
      <c r="AC56" s="107"/>
      <c r="AD56" s="107"/>
      <c r="AE56" s="107"/>
      <c r="AF56" s="107"/>
      <c r="AG56" s="107"/>
      <c r="AH56" s="107"/>
      <c r="AI56" s="107"/>
      <c r="AJ56" s="107"/>
      <c r="AK56" s="107"/>
      <c r="AL56" s="107"/>
      <c r="AM56" s="107"/>
      <c r="AN56" s="107"/>
      <c r="AO56" s="107"/>
      <c r="AP56" s="107"/>
      <c r="AQ56" s="108"/>
      <c r="AR56" s="106">
        <f>データ!BR6</f>
        <v>118.99</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119.17</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117.72</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117.69</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16.91</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16.850000000000001</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16.8</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17.03</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17.07</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57.52</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57.55</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57.69</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58.56</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57.96</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79.7</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79.42</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79.2</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80.5</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80.540000000000006</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2">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2">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2">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2">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2">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2">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2">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104</v>
      </c>
      <c r="SN68" s="86"/>
      <c r="SO68" s="86"/>
      <c r="SP68" s="86"/>
      <c r="SQ68" s="86"/>
      <c r="SR68" s="86"/>
      <c r="SS68" s="86"/>
      <c r="ST68" s="86"/>
      <c r="SU68" s="86"/>
      <c r="SV68" s="86"/>
      <c r="SW68" s="86"/>
      <c r="SX68" s="86"/>
      <c r="SY68" s="86"/>
      <c r="SZ68" s="86"/>
      <c r="TA68" s="87"/>
    </row>
    <row r="69" spans="1:521" ht="13.5" customHeight="1" x14ac:dyDescent="0.2">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2">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2">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2">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2">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2">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2">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2">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2">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2">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2">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2">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64.34</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65.42</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66.39</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67.099999999999994</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67.37</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12.67</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19.5</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23.2</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30.89</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33.159999999999997</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0.14000000000000001</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0.04</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0.08</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2">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57.35</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57.93</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58.88</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59.48</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60.09</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37.619999999999997</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41.79</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43.44</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48.09</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50.93</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0.11</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0.32</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0.21</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0.13</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0.22</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2">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efCKTJYKUdOWfuVcAYYBaaO3Fm1qKXxKWF6FruFuVj44ICEPe2AvKtHrnBg6mdeG3z3QGHrdTD/RVJ6QkS/3Q==" saltValue="szHKRTTptfKoq0wKQEyw4Q=="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2">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2">
      <c r="A6" s="45" t="s">
        <v>86</v>
      </c>
      <c r="B6" s="50"/>
      <c r="C6" s="50"/>
      <c r="D6" s="50"/>
      <c r="E6" s="50"/>
      <c r="F6" s="50"/>
      <c r="G6" s="50"/>
      <c r="H6" s="50"/>
      <c r="I6" s="50"/>
      <c r="J6" s="50"/>
      <c r="K6" s="50"/>
      <c r="L6" s="50"/>
      <c r="M6" s="50"/>
      <c r="N6" s="50"/>
      <c r="O6" s="50"/>
      <c r="P6" s="50"/>
      <c r="Q6" s="51"/>
      <c r="R6" s="50"/>
      <c r="S6" s="50"/>
      <c r="T6" s="52">
        <f t="shared" ref="T6:CE6" si="3">T7</f>
        <v>116.56</v>
      </c>
      <c r="U6" s="52">
        <f>U7</f>
        <v>118.62</v>
      </c>
      <c r="V6" s="52">
        <f>V7</f>
        <v>118.3</v>
      </c>
      <c r="W6" s="52">
        <f>W7</f>
        <v>117.49</v>
      </c>
      <c r="X6" s="52">
        <f t="shared" si="3"/>
        <v>118.47</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90.51</v>
      </c>
      <c r="AQ6" s="52">
        <f>AQ7</f>
        <v>117.4</v>
      </c>
      <c r="AR6" s="52">
        <f>AR7</f>
        <v>131.91999999999999</v>
      </c>
      <c r="AS6" s="52">
        <f>AS7</f>
        <v>126.83</v>
      </c>
      <c r="AT6" s="52">
        <f t="shared" si="3"/>
        <v>125.48</v>
      </c>
      <c r="AU6" s="52">
        <f t="shared" si="3"/>
        <v>312.67</v>
      </c>
      <c r="AV6" s="52">
        <f t="shared" si="3"/>
        <v>345.05</v>
      </c>
      <c r="AW6" s="52">
        <f t="shared" si="3"/>
        <v>379.14</v>
      </c>
      <c r="AX6" s="52">
        <f t="shared" si="3"/>
        <v>394.58</v>
      </c>
      <c r="AY6" s="52">
        <f t="shared" si="3"/>
        <v>368.36</v>
      </c>
      <c r="AZ6" s="50" t="str">
        <f>IF(AZ7="-","【-】","【"&amp;SUBSTITUTE(TEXT(AZ7,"#,##0.00"),"-","△")&amp;"】")</f>
        <v>【420.52】</v>
      </c>
      <c r="BA6" s="52">
        <f t="shared" si="3"/>
        <v>316.64999999999998</v>
      </c>
      <c r="BB6" s="52">
        <f>BB7</f>
        <v>285.27999999999997</v>
      </c>
      <c r="BC6" s="52">
        <f>BC7</f>
        <v>266.79000000000002</v>
      </c>
      <c r="BD6" s="52">
        <f>BD7</f>
        <v>252.06</v>
      </c>
      <c r="BE6" s="52">
        <f t="shared" si="3"/>
        <v>249.1</v>
      </c>
      <c r="BF6" s="52">
        <f t="shared" si="3"/>
        <v>272.8</v>
      </c>
      <c r="BG6" s="52">
        <f t="shared" si="3"/>
        <v>255.89</v>
      </c>
      <c r="BH6" s="52">
        <f t="shared" si="3"/>
        <v>242.57</v>
      </c>
      <c r="BI6" s="52">
        <f t="shared" si="3"/>
        <v>235.79</v>
      </c>
      <c r="BJ6" s="52">
        <f t="shared" si="3"/>
        <v>227.51</v>
      </c>
      <c r="BK6" s="50" t="str">
        <f>IF(BK7="-","【-】","【"&amp;SUBSTITUTE(TEXT(BK7,"#,##0.00"),"-","△")&amp;"】")</f>
        <v>【238.81】</v>
      </c>
      <c r="BL6" s="52">
        <f t="shared" si="3"/>
        <v>115.05</v>
      </c>
      <c r="BM6" s="52">
        <f>BM7</f>
        <v>116.4</v>
      </c>
      <c r="BN6" s="52">
        <f>BN7</f>
        <v>116.96</v>
      </c>
      <c r="BO6" s="52">
        <f>BO7</f>
        <v>115.54</v>
      </c>
      <c r="BP6" s="52">
        <f t="shared" si="3"/>
        <v>116.78</v>
      </c>
      <c r="BQ6" s="52">
        <f t="shared" si="3"/>
        <v>119.5</v>
      </c>
      <c r="BR6" s="52">
        <f t="shared" si="3"/>
        <v>118.99</v>
      </c>
      <c r="BS6" s="52">
        <f t="shared" si="3"/>
        <v>119.17</v>
      </c>
      <c r="BT6" s="52">
        <f t="shared" si="3"/>
        <v>117.72</v>
      </c>
      <c r="BU6" s="52">
        <f t="shared" si="3"/>
        <v>117.69</v>
      </c>
      <c r="BV6" s="50" t="str">
        <f>IF(BV7="-","【-】","【"&amp;SUBSTITUTE(TEXT(BV7,"#,##0.00"),"-","△")&amp;"】")</f>
        <v>【115.00】</v>
      </c>
      <c r="BW6" s="52">
        <f t="shared" si="3"/>
        <v>25.2</v>
      </c>
      <c r="BX6" s="52">
        <f>BX7</f>
        <v>24.94</v>
      </c>
      <c r="BY6" s="52">
        <f>BY7</f>
        <v>24.86</v>
      </c>
      <c r="BZ6" s="52">
        <f>BZ7</f>
        <v>25.14</v>
      </c>
      <c r="CA6" s="52">
        <f t="shared" si="3"/>
        <v>24.87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56.91</v>
      </c>
      <c r="CI6" s="52">
        <f>CI7</f>
        <v>56.74</v>
      </c>
      <c r="CJ6" s="52">
        <f>CJ7</f>
        <v>56.8</v>
      </c>
      <c r="CK6" s="52">
        <f>CK7</f>
        <v>62.5</v>
      </c>
      <c r="CL6" s="52">
        <f t="shared" si="5"/>
        <v>61.95</v>
      </c>
      <c r="CM6" s="52">
        <f t="shared" si="5"/>
        <v>57.52</v>
      </c>
      <c r="CN6" s="52">
        <f t="shared" si="5"/>
        <v>57.55</v>
      </c>
      <c r="CO6" s="52">
        <f t="shared" si="5"/>
        <v>57.69</v>
      </c>
      <c r="CP6" s="52">
        <f t="shared" si="5"/>
        <v>58.56</v>
      </c>
      <c r="CQ6" s="52">
        <f t="shared" si="5"/>
        <v>57.96</v>
      </c>
      <c r="CR6" s="50" t="str">
        <f>IF(CR7="-","【-】","【"&amp;SUBSTITUTE(TEXT(CR7,"#,##0.00"),"-","△")&amp;"】")</f>
        <v>【55.21】</v>
      </c>
      <c r="CS6" s="52">
        <f t="shared" ref="CS6:DB6" si="6">CS7</f>
        <v>78.98</v>
      </c>
      <c r="CT6" s="52">
        <f>CT7</f>
        <v>79.650000000000006</v>
      </c>
      <c r="CU6" s="52">
        <f>CU7</f>
        <v>76.73</v>
      </c>
      <c r="CV6" s="52">
        <f>CV7</f>
        <v>84.42</v>
      </c>
      <c r="CW6" s="52">
        <f t="shared" si="6"/>
        <v>84.94</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64.34</v>
      </c>
      <c r="DE6" s="52">
        <f>DE7</f>
        <v>65.42</v>
      </c>
      <c r="DF6" s="52">
        <f>DF7</f>
        <v>66.39</v>
      </c>
      <c r="DG6" s="52">
        <f>DG7</f>
        <v>67.099999999999994</v>
      </c>
      <c r="DH6" s="52">
        <f t="shared" si="7"/>
        <v>67.37</v>
      </c>
      <c r="DI6" s="52">
        <f t="shared" si="7"/>
        <v>57.35</v>
      </c>
      <c r="DJ6" s="52">
        <f t="shared" si="7"/>
        <v>57.93</v>
      </c>
      <c r="DK6" s="52">
        <f t="shared" si="7"/>
        <v>58.88</v>
      </c>
      <c r="DL6" s="52">
        <f t="shared" si="7"/>
        <v>59.48</v>
      </c>
      <c r="DM6" s="52">
        <f t="shared" si="7"/>
        <v>60.09</v>
      </c>
      <c r="DN6" s="50" t="str">
        <f>IF(DN7="-","【-】","【"&amp;SUBSTITUTE(TEXT(DN7,"#,##0.00"),"-","△")&amp;"】")</f>
        <v>【59.23】</v>
      </c>
      <c r="DO6" s="52">
        <f t="shared" ref="DO6:DX6" si="8">DO7</f>
        <v>12.67</v>
      </c>
      <c r="DP6" s="52">
        <f>DP7</f>
        <v>19.5</v>
      </c>
      <c r="DQ6" s="52">
        <f>DQ7</f>
        <v>23.2</v>
      </c>
      <c r="DR6" s="52">
        <f>DR7</f>
        <v>30.89</v>
      </c>
      <c r="DS6" s="52">
        <f t="shared" si="8"/>
        <v>33.159999999999997</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0.14000000000000001</v>
      </c>
      <c r="EB6" s="52">
        <f>EB7</f>
        <v>0</v>
      </c>
      <c r="EC6" s="52">
        <f>EC7</f>
        <v>0.04</v>
      </c>
      <c r="ED6" s="52">
        <f t="shared" si="9"/>
        <v>0.08</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2">
      <c r="A7"/>
      <c r="B7" s="54" t="s">
        <v>87</v>
      </c>
      <c r="C7" s="54" t="s">
        <v>88</v>
      </c>
      <c r="D7" s="54" t="s">
        <v>89</v>
      </c>
      <c r="E7" s="54" t="s">
        <v>90</v>
      </c>
      <c r="F7" s="54" t="s">
        <v>91</v>
      </c>
      <c r="G7" s="54" t="s">
        <v>92</v>
      </c>
      <c r="H7" s="54" t="s">
        <v>93</v>
      </c>
      <c r="I7" s="54" t="s">
        <v>94</v>
      </c>
      <c r="J7" s="54" t="s">
        <v>95</v>
      </c>
      <c r="K7" s="55">
        <v>1413600</v>
      </c>
      <c r="L7" s="54" t="s">
        <v>96</v>
      </c>
      <c r="M7" s="55">
        <v>4</v>
      </c>
      <c r="N7" s="55">
        <v>875748</v>
      </c>
      <c r="O7" s="56" t="s">
        <v>97</v>
      </c>
      <c r="P7" s="56">
        <v>66.8</v>
      </c>
      <c r="Q7" s="55">
        <v>369</v>
      </c>
      <c r="R7" s="55">
        <v>1200648</v>
      </c>
      <c r="S7" s="54" t="s">
        <v>98</v>
      </c>
      <c r="T7" s="57">
        <v>116.56</v>
      </c>
      <c r="U7" s="57">
        <v>118.62</v>
      </c>
      <c r="V7" s="57">
        <v>118.3</v>
      </c>
      <c r="W7" s="57">
        <v>117.49</v>
      </c>
      <c r="X7" s="57">
        <v>118.47</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90.51</v>
      </c>
      <c r="AQ7" s="57">
        <v>117.4</v>
      </c>
      <c r="AR7" s="57">
        <v>131.91999999999999</v>
      </c>
      <c r="AS7" s="57">
        <v>126.83</v>
      </c>
      <c r="AT7" s="57">
        <v>125.48</v>
      </c>
      <c r="AU7" s="57">
        <v>312.67</v>
      </c>
      <c r="AV7" s="57">
        <v>345.05</v>
      </c>
      <c r="AW7" s="57">
        <v>379.14</v>
      </c>
      <c r="AX7" s="57">
        <v>394.58</v>
      </c>
      <c r="AY7" s="57">
        <v>368.36</v>
      </c>
      <c r="AZ7" s="57">
        <v>420.52</v>
      </c>
      <c r="BA7" s="57">
        <v>316.64999999999998</v>
      </c>
      <c r="BB7" s="57">
        <v>285.27999999999997</v>
      </c>
      <c r="BC7" s="57">
        <v>266.79000000000002</v>
      </c>
      <c r="BD7" s="57">
        <v>252.06</v>
      </c>
      <c r="BE7" s="57">
        <v>249.1</v>
      </c>
      <c r="BF7" s="57">
        <v>272.8</v>
      </c>
      <c r="BG7" s="57">
        <v>255.89</v>
      </c>
      <c r="BH7" s="57">
        <v>242.57</v>
      </c>
      <c r="BI7" s="57">
        <v>235.79</v>
      </c>
      <c r="BJ7" s="57">
        <v>227.51</v>
      </c>
      <c r="BK7" s="57">
        <v>238.81</v>
      </c>
      <c r="BL7" s="57">
        <v>115.05</v>
      </c>
      <c r="BM7" s="57">
        <v>116.4</v>
      </c>
      <c r="BN7" s="57">
        <v>116.96</v>
      </c>
      <c r="BO7" s="57">
        <v>115.54</v>
      </c>
      <c r="BP7" s="57">
        <v>116.78</v>
      </c>
      <c r="BQ7" s="57">
        <v>119.5</v>
      </c>
      <c r="BR7" s="57">
        <v>118.99</v>
      </c>
      <c r="BS7" s="57">
        <v>119.17</v>
      </c>
      <c r="BT7" s="57">
        <v>117.72</v>
      </c>
      <c r="BU7" s="57">
        <v>117.69</v>
      </c>
      <c r="BV7" s="57">
        <v>115</v>
      </c>
      <c r="BW7" s="57">
        <v>25.2</v>
      </c>
      <c r="BX7" s="57">
        <v>24.94</v>
      </c>
      <c r="BY7" s="57">
        <v>24.86</v>
      </c>
      <c r="BZ7" s="57">
        <v>25.14</v>
      </c>
      <c r="CA7" s="57">
        <v>24.87</v>
      </c>
      <c r="CB7" s="57">
        <v>16.91</v>
      </c>
      <c r="CC7" s="57">
        <v>16.850000000000001</v>
      </c>
      <c r="CD7" s="57">
        <v>16.8</v>
      </c>
      <c r="CE7" s="57">
        <v>17.03</v>
      </c>
      <c r="CF7" s="57">
        <v>17.07</v>
      </c>
      <c r="CG7" s="57">
        <v>18.600000000000001</v>
      </c>
      <c r="CH7" s="57">
        <v>56.91</v>
      </c>
      <c r="CI7" s="57">
        <v>56.74</v>
      </c>
      <c r="CJ7" s="57">
        <v>56.8</v>
      </c>
      <c r="CK7" s="57">
        <v>62.5</v>
      </c>
      <c r="CL7" s="57">
        <v>61.95</v>
      </c>
      <c r="CM7" s="57">
        <v>57.52</v>
      </c>
      <c r="CN7" s="57">
        <v>57.55</v>
      </c>
      <c r="CO7" s="57">
        <v>57.69</v>
      </c>
      <c r="CP7" s="57">
        <v>58.56</v>
      </c>
      <c r="CQ7" s="57">
        <v>57.96</v>
      </c>
      <c r="CR7" s="57">
        <v>55.21</v>
      </c>
      <c r="CS7" s="57">
        <v>78.98</v>
      </c>
      <c r="CT7" s="57">
        <v>79.650000000000006</v>
      </c>
      <c r="CU7" s="57">
        <v>76.73</v>
      </c>
      <c r="CV7" s="57">
        <v>84.42</v>
      </c>
      <c r="CW7" s="57">
        <v>84.94</v>
      </c>
      <c r="CX7" s="57">
        <v>79.7</v>
      </c>
      <c r="CY7" s="57">
        <v>79.42</v>
      </c>
      <c r="CZ7" s="57">
        <v>79.2</v>
      </c>
      <c r="DA7" s="57">
        <v>80.5</v>
      </c>
      <c r="DB7" s="57">
        <v>80.540000000000006</v>
      </c>
      <c r="DC7" s="57">
        <v>77.39</v>
      </c>
      <c r="DD7" s="57">
        <v>64.34</v>
      </c>
      <c r="DE7" s="57">
        <v>65.42</v>
      </c>
      <c r="DF7" s="57">
        <v>66.39</v>
      </c>
      <c r="DG7" s="57">
        <v>67.099999999999994</v>
      </c>
      <c r="DH7" s="57">
        <v>67.37</v>
      </c>
      <c r="DI7" s="57">
        <v>57.35</v>
      </c>
      <c r="DJ7" s="57">
        <v>57.93</v>
      </c>
      <c r="DK7" s="57">
        <v>58.88</v>
      </c>
      <c r="DL7" s="57">
        <v>59.48</v>
      </c>
      <c r="DM7" s="57">
        <v>60.09</v>
      </c>
      <c r="DN7" s="57">
        <v>59.23</v>
      </c>
      <c r="DO7" s="57">
        <v>12.67</v>
      </c>
      <c r="DP7" s="57">
        <v>19.5</v>
      </c>
      <c r="DQ7" s="57">
        <v>23.2</v>
      </c>
      <c r="DR7" s="57">
        <v>30.89</v>
      </c>
      <c r="DS7" s="57">
        <v>33.159999999999997</v>
      </c>
      <c r="DT7" s="57">
        <v>37.619999999999997</v>
      </c>
      <c r="DU7" s="57">
        <v>41.79</v>
      </c>
      <c r="DV7" s="57">
        <v>43.44</v>
      </c>
      <c r="DW7" s="57">
        <v>48.09</v>
      </c>
      <c r="DX7" s="57">
        <v>50.93</v>
      </c>
      <c r="DY7" s="57">
        <v>47.77</v>
      </c>
      <c r="DZ7" s="57">
        <v>0</v>
      </c>
      <c r="EA7" s="57">
        <v>0.14000000000000001</v>
      </c>
      <c r="EB7" s="57">
        <v>0</v>
      </c>
      <c r="EC7" s="57">
        <v>0.04</v>
      </c>
      <c r="ED7" s="57">
        <v>0.08</v>
      </c>
      <c r="EE7" s="57">
        <v>0.11</v>
      </c>
      <c r="EF7" s="57">
        <v>0.32</v>
      </c>
      <c r="EG7" s="57">
        <v>0.21</v>
      </c>
      <c r="EH7" s="57">
        <v>0.13</v>
      </c>
      <c r="EI7" s="57">
        <v>0.22</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116.56</v>
      </c>
      <c r="V11" s="65">
        <f>IF(U6="-",NA(),U6)</f>
        <v>118.62</v>
      </c>
      <c r="W11" s="65">
        <f>IF(V6="-",NA(),V6)</f>
        <v>118.3</v>
      </c>
      <c r="X11" s="65">
        <f>IF(W6="-",NA(),W6)</f>
        <v>117.49</v>
      </c>
      <c r="Y11" s="65">
        <f>IF(X6="-",NA(),X6)</f>
        <v>118.47</v>
      </c>
      <c r="AE11" s="64" t="s">
        <v>23</v>
      </c>
      <c r="AF11" s="65">
        <f>IF(AE6="-",NA(),AE6)</f>
        <v>0</v>
      </c>
      <c r="AG11" s="65">
        <f>IF(AF6="-",NA(),AF6)</f>
        <v>0</v>
      </c>
      <c r="AH11" s="65">
        <f>IF(AG6="-",NA(),AG6)</f>
        <v>0</v>
      </c>
      <c r="AI11" s="65">
        <f>IF(AH6="-",NA(),AH6)</f>
        <v>0</v>
      </c>
      <c r="AJ11" s="65">
        <f>IF(AI6="-",NA(),AI6)</f>
        <v>0</v>
      </c>
      <c r="AP11" s="64" t="s">
        <v>23</v>
      </c>
      <c r="AQ11" s="65">
        <f>IF(AP6="-",NA(),AP6)</f>
        <v>90.51</v>
      </c>
      <c r="AR11" s="65">
        <f>IF(AQ6="-",NA(),AQ6)</f>
        <v>117.4</v>
      </c>
      <c r="AS11" s="65">
        <f>IF(AR6="-",NA(),AR6)</f>
        <v>131.91999999999999</v>
      </c>
      <c r="AT11" s="65">
        <f>IF(AS6="-",NA(),AS6)</f>
        <v>126.83</v>
      </c>
      <c r="AU11" s="65">
        <f>IF(AT6="-",NA(),AT6)</f>
        <v>125.48</v>
      </c>
      <c r="BA11" s="64" t="s">
        <v>23</v>
      </c>
      <c r="BB11" s="65">
        <f>IF(BA6="-",NA(),BA6)</f>
        <v>316.64999999999998</v>
      </c>
      <c r="BC11" s="65">
        <f>IF(BB6="-",NA(),BB6)</f>
        <v>285.27999999999997</v>
      </c>
      <c r="BD11" s="65">
        <f>IF(BC6="-",NA(),BC6)</f>
        <v>266.79000000000002</v>
      </c>
      <c r="BE11" s="65">
        <f>IF(BD6="-",NA(),BD6)</f>
        <v>252.06</v>
      </c>
      <c r="BF11" s="65">
        <f>IF(BE6="-",NA(),BE6)</f>
        <v>249.1</v>
      </c>
      <c r="BL11" s="64" t="s">
        <v>23</v>
      </c>
      <c r="BM11" s="65">
        <f>IF(BL6="-",NA(),BL6)</f>
        <v>115.05</v>
      </c>
      <c r="BN11" s="65">
        <f>IF(BM6="-",NA(),BM6)</f>
        <v>116.4</v>
      </c>
      <c r="BO11" s="65">
        <f>IF(BN6="-",NA(),BN6)</f>
        <v>116.96</v>
      </c>
      <c r="BP11" s="65">
        <f>IF(BO6="-",NA(),BO6)</f>
        <v>115.54</v>
      </c>
      <c r="BQ11" s="65">
        <f>IF(BP6="-",NA(),BP6)</f>
        <v>116.78</v>
      </c>
      <c r="BW11" s="64" t="s">
        <v>23</v>
      </c>
      <c r="BX11" s="65">
        <f>IF(BW6="-",NA(),BW6)</f>
        <v>25.2</v>
      </c>
      <c r="BY11" s="65">
        <f>IF(BX6="-",NA(),BX6)</f>
        <v>24.94</v>
      </c>
      <c r="BZ11" s="65">
        <f>IF(BY6="-",NA(),BY6)</f>
        <v>24.86</v>
      </c>
      <c r="CA11" s="65">
        <f>IF(BZ6="-",NA(),BZ6)</f>
        <v>25.14</v>
      </c>
      <c r="CB11" s="65">
        <f>IF(CA6="-",NA(),CA6)</f>
        <v>24.87</v>
      </c>
      <c r="CH11" s="64" t="s">
        <v>23</v>
      </c>
      <c r="CI11" s="65">
        <f>IF(CH6="-",NA(),CH6)</f>
        <v>56.91</v>
      </c>
      <c r="CJ11" s="65">
        <f>IF(CI6="-",NA(),CI6)</f>
        <v>56.74</v>
      </c>
      <c r="CK11" s="65">
        <f>IF(CJ6="-",NA(),CJ6)</f>
        <v>56.8</v>
      </c>
      <c r="CL11" s="65">
        <f>IF(CK6="-",NA(),CK6)</f>
        <v>62.5</v>
      </c>
      <c r="CM11" s="65">
        <f>IF(CL6="-",NA(),CL6)</f>
        <v>61.95</v>
      </c>
      <c r="CS11" s="64" t="s">
        <v>23</v>
      </c>
      <c r="CT11" s="65">
        <f>IF(CS6="-",NA(),CS6)</f>
        <v>78.98</v>
      </c>
      <c r="CU11" s="65">
        <f>IF(CT6="-",NA(),CT6)</f>
        <v>79.650000000000006</v>
      </c>
      <c r="CV11" s="65">
        <f>IF(CU6="-",NA(),CU6)</f>
        <v>76.73</v>
      </c>
      <c r="CW11" s="65">
        <f>IF(CV6="-",NA(),CV6)</f>
        <v>84.42</v>
      </c>
      <c r="CX11" s="65">
        <f>IF(CW6="-",NA(),CW6)</f>
        <v>84.94</v>
      </c>
      <c r="DD11" s="64" t="s">
        <v>23</v>
      </c>
      <c r="DE11" s="65">
        <f>IF(DD6="-",NA(),DD6)</f>
        <v>64.34</v>
      </c>
      <c r="DF11" s="65">
        <f>IF(DE6="-",NA(),DE6)</f>
        <v>65.42</v>
      </c>
      <c r="DG11" s="65">
        <f>IF(DF6="-",NA(),DF6)</f>
        <v>66.39</v>
      </c>
      <c r="DH11" s="65">
        <f>IF(DG6="-",NA(),DG6)</f>
        <v>67.099999999999994</v>
      </c>
      <c r="DI11" s="65">
        <f>IF(DH6="-",NA(),DH6)</f>
        <v>67.37</v>
      </c>
      <c r="DO11" s="64" t="s">
        <v>23</v>
      </c>
      <c r="DP11" s="65">
        <f>IF(DO6="-",NA(),DO6)</f>
        <v>12.67</v>
      </c>
      <c r="DQ11" s="65">
        <f>IF(DP6="-",NA(),DP6)</f>
        <v>19.5</v>
      </c>
      <c r="DR11" s="65">
        <f>IF(DQ6="-",NA(),DQ6)</f>
        <v>23.2</v>
      </c>
      <c r="DS11" s="65">
        <f>IF(DR6="-",NA(),DR6)</f>
        <v>30.89</v>
      </c>
      <c r="DT11" s="65">
        <f>IF(DS6="-",NA(),DS6)</f>
        <v>33.159999999999997</v>
      </c>
      <c r="DZ11" s="64" t="s">
        <v>23</v>
      </c>
      <c r="EA11" s="65">
        <f>IF(DZ6="-",NA(),DZ6)</f>
        <v>0</v>
      </c>
      <c r="EB11" s="65">
        <f>IF(EA6="-",NA(),EA6)</f>
        <v>0.14000000000000001</v>
      </c>
      <c r="EC11" s="65">
        <f>IF(EB6="-",NA(),EB6)</f>
        <v>0</v>
      </c>
      <c r="ED11" s="65">
        <f>IF(EC6="-",NA(),EC6)</f>
        <v>0.04</v>
      </c>
      <c r="EE11" s="65">
        <f>IF(ED6="-",NA(),ED6)</f>
        <v>0.08</v>
      </c>
    </row>
    <row r="12" spans="1:140" x14ac:dyDescent="0.2">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梅原　卓朗(911852)</cp:lastModifiedBy>
  <dcterms:created xsi:type="dcterms:W3CDTF">2020-12-04T03:42:27Z</dcterms:created>
  <dcterms:modified xsi:type="dcterms:W3CDTF">2021-02-03T06:13:14Z</dcterms:modified>
  <cp:category/>
</cp:coreProperties>
</file>