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3 公営企業決算統計\R1年度決算\06_0129〆_公営企業に係る経営比較分析表（令和元年度決算）の分析等\04_総務省へ回答\下水\"/>
    </mc:Choice>
  </mc:AlternateContent>
  <workbookProtection workbookAlgorithmName="SHA-512" workbookHashValue="taUbTyhlvropuyO39QSxqSa4VYh1AEV1HsRxxf/pKABvvBb8TFFCNv4xuzBjBG/i4ysDOlBnABCdk5RRuygkpg==" workbookSaltValue="TW+USxbXlKyslFv2iRbHY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<sst xmlns="http://schemas.openxmlformats.org/spreadsheetml/2006/main" count="319" uniqueCount="117">
  <si>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</si>
  <si>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</si>
  <si>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</si>
  <si>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</si>
  <si>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</si>
  <si>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</si>
  <si>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</si>
  <si>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</si>
  <si>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</si>
  <si>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</si>
  <si>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</si>
  <si>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</si>
  <si>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</si>
  <si>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</si>
  <si>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</si>
  <si>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</si>
  <si>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</si>
  <si>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</si>
  <si>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</si>
  <si>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</si>
  <si>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</si>
  <si>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</si>
  <si>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</si>
  <si>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</si>
  <si>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</si>
  <si>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</si>
  <si>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</si>
  <si>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</si>
  <si>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</si>
  <si>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</si>
  <si>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</si>
  <si>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</si>
  <si>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</si>
  <si>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</si>
  <si>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</si>
  <si>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</si>
  <si>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</si>
  <si>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</si>
  <si>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</si>
  <si>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</si>
  <si>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</si>
  <si>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</si>
  <si>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</si>
  <si>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</si>
  <si>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</si>
  <si>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</si>
  <si>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</si>
  <si>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</si>
  <si>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</si>
  <si>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</si>
  <si>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</si>
  <si>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</si>
  <si>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</si>
  <si>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</si>
  <si>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</si>
  <si>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</si>
  <si>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</si>
  <si>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</si>
  <si>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</si>
  <si>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</si>
  <si>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</si>
  <si>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</si>
  <si>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</si>
  <si>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</si>
  <si>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</si>
  <si>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</si>
  <si>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</si>
  <si>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</si>
  <si>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</si>
  <si>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</si>
  <si>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</si>
  <si>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</si>
  <si>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</si>
  <si>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</si>
  <si>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</si>
  <si>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</si>
  <si>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</si>
  <si>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</si>
  <si>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</si>
  <si>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</si>
  <si>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</si>
  <si>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</si>
  <si>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</si>
  <si>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</si>
  <si>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</si>
  <si>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</si>
  <si>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</si>
  <si>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</si>
  <si>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</si>
  <si>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</si>
  <si>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</si>
  <si>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</si>
  <si>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</si>
  <si>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</si>
  <si>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</si>
  <si>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</si>
  <si>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</si>
  <si>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</si>
  <si>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</si>
  <si>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</si>
  <si>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</si>
  <si>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</si>
  <si>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</si>
  <si>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</si>
  <si>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</si>
  <si>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</si>
  <si>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</si>
  <si>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</si>
  <si>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</si>
  <si>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</si>
  <si>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</si>
  <si>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</si>
  <si>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</si>
  <si>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</si>
  <si>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は、地域のまちづくりの根幹的施設として、その他の政策と密接な関連性を有しており、下水道の利用可能区域の整備は、長期的な展望の下、計画的に実施されるが、事業の特性として、汚水量の増加に合わせて計画的に処理場等施設を増設していくものの、初期の段階では、整備に一定のまとまった建設投資が必要となる。一方で、事業収入は、下水道の利用可能区域が拡大して各家庭が下水道へ接続することにより得られるため、汚水量の増加に伴う収入の安定までには長期を要する。
　各家庭へと繋がる下水道の整備は市町が行っていることから、関連市町との連携をより一層図って下水道の普及促進に努め、事業収入を増加させるとともに、施設の長寿命化によるライフサイクルコストの縮減を行うことにより、経営の健全性・効率性の確保に取り組んでいく。</t>
    <phoneticPr fontId="4"/>
  </si>
  <si>
    <t>　管路施設は、流域ごとに策定した管渠点検計画により定期的な点検を実施している。
　現時点では、国土交通省通知に基づく耐用年数（５０年）を経過している管渠はない。
　ただし、一部の腐食しやすい環境にある管渠で劣化が確認されたため、ストックマネジメント計画を策定し、平成２８年度から計画的な改築工事を実施している。
　なお、今後１０年には、一部の管渠について耐用年数の５０年を経過するため、引き続き点検により劣化の確認を行い、必要であれば適切な修繕や改築工事を実施していく。</t>
    <rPh sb="52" eb="54">
      <t>ツウチ</t>
    </rPh>
    <rPh sb="55" eb="56">
      <t>モト</t>
    </rPh>
    <rPh sb="68" eb="70">
      <t>ケイカ</t>
    </rPh>
    <phoneticPr fontId="4"/>
  </si>
  <si>
    <t xml:space="preserve"> 本県では、昭和55年の豊川流域下水道の供用開始に始まり、平成25年の新川西部流域下水道の供用開始に至るまで、11の流域下水道を順次展開してきた。こうした中、平成31年度に特別会計から企業会計へ移行した。
  経営状況については、①経常収支比率が100％を下回っているが、これは、市町から支払われた維持管理費負担金の繰越金を市町との協議により、返還又は維持管理費負担金抑制のための財源としていることによるものである。
 このことから、累積欠損金が生じていないため、②「累積欠損金比率」は0％であり、健全な経営状況といえる。
　経営状況以外については、⑥汚水処理原価は、類似団体と比べて安価となっているが、これは、効率的な管理に努めていることのほか、本県流域下水道の経過年数が40年から10年未満まで幅が大きく、他の類似団体（30年以上）よりも比較的新しい施設の割合が高いため、施設維持費が安価に抑えられていることが要因と推測される。</t>
    <rPh sb="128" eb="13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</si>
</sst>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9A-432E-BB5C-2C8E706412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A09A-432E-BB5C-2C8E706412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78.89</c:v>
                </c:pt>
              </c:numCache>
            </c:numRef>
          </c:val>
          <c:extLst>
            <c:ext xmlns:c16="http://schemas.microsoft.com/office/drawing/2014/chart" uri="{C3380CC4-5D6E-409C-BE32-E72D297353CC}">
              <c16:uniqueId val="{00000000-B321-4DFF-8DC5-A28E12378B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67.209999999999994</c:v>
                </c:pt>
              </c:numCache>
            </c:numRef>
          </c:val>
          <c:smooth val="0"/>
          <c:extLst>
            <c:ext xmlns:c16="http://schemas.microsoft.com/office/drawing/2014/chart" uri="{C3380CC4-5D6E-409C-BE32-E72D297353CC}">
              <c16:uniqueId val="{00000001-B321-4DFF-8DC5-A28E12378B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86.57</c:v>
                </c:pt>
              </c:numCache>
            </c:numRef>
          </c:val>
          <c:extLst>
            <c:ext xmlns:c16="http://schemas.microsoft.com/office/drawing/2014/chart" uri="{C3380CC4-5D6E-409C-BE32-E72D297353CC}">
              <c16:uniqueId val="{00000000-00D8-4F21-B62B-19187C157A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93.21</c:v>
                </c:pt>
              </c:numCache>
            </c:numRef>
          </c:val>
          <c:smooth val="0"/>
          <c:extLst>
            <c:ext xmlns:c16="http://schemas.microsoft.com/office/drawing/2014/chart" uri="{C3380CC4-5D6E-409C-BE32-E72D297353CC}">
              <c16:uniqueId val="{00000001-00D8-4F21-B62B-19187C157A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97.44</c:v>
                </c:pt>
              </c:numCache>
            </c:numRef>
          </c:val>
          <c:extLst>
            <c:ext xmlns:c16="http://schemas.microsoft.com/office/drawing/2014/chart" uri="{C3380CC4-5D6E-409C-BE32-E72D297353CC}">
              <c16:uniqueId val="{00000000-344F-494A-BEC0-B761B87F4A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100.49</c:v>
                </c:pt>
              </c:numCache>
            </c:numRef>
          </c:val>
          <c:smooth val="0"/>
          <c:extLst>
            <c:ext xmlns:c16="http://schemas.microsoft.com/office/drawing/2014/chart" uri="{C3380CC4-5D6E-409C-BE32-E72D297353CC}">
              <c16:uniqueId val="{00000001-344F-494A-BEC0-B761B87F4A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4.05</c:v>
                </c:pt>
              </c:numCache>
            </c:numRef>
          </c:val>
          <c:extLst>
            <c:ext xmlns:c16="http://schemas.microsoft.com/office/drawing/2014/chart" uri="{C3380CC4-5D6E-409C-BE32-E72D297353CC}">
              <c16:uniqueId val="{00000000-137F-4361-AF99-F2464562CF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39.35</c:v>
                </c:pt>
              </c:numCache>
            </c:numRef>
          </c:val>
          <c:smooth val="0"/>
          <c:extLst>
            <c:ext xmlns:c16="http://schemas.microsoft.com/office/drawing/2014/chart" uri="{C3380CC4-5D6E-409C-BE32-E72D297353CC}">
              <c16:uniqueId val="{00000001-137F-4361-AF99-F2464562CF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145-45DA-9F6D-DDED7C3344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1.17</c:v>
                </c:pt>
              </c:numCache>
            </c:numRef>
          </c:val>
          <c:smooth val="0"/>
          <c:extLst>
            <c:ext xmlns:c16="http://schemas.microsoft.com/office/drawing/2014/chart" uri="{C3380CC4-5D6E-409C-BE32-E72D297353CC}">
              <c16:uniqueId val="{00000001-D145-45DA-9F6D-DDED7C3344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C65-4D33-8380-C8D844A993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7.27</c:v>
                </c:pt>
              </c:numCache>
            </c:numRef>
          </c:val>
          <c:smooth val="0"/>
          <c:extLst>
            <c:ext xmlns:c16="http://schemas.microsoft.com/office/drawing/2014/chart" uri="{C3380CC4-5D6E-409C-BE32-E72D297353CC}">
              <c16:uniqueId val="{00000001-EC65-4D33-8380-C8D844A993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99.01</c:v>
                </c:pt>
              </c:numCache>
            </c:numRef>
          </c:val>
          <c:extLst>
            <c:ext xmlns:c16="http://schemas.microsoft.com/office/drawing/2014/chart" uri="{C3380CC4-5D6E-409C-BE32-E72D297353CC}">
              <c16:uniqueId val="{00000000-9F98-4226-A42B-8C3ADF50B8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97.37</c:v>
                </c:pt>
              </c:numCache>
            </c:numRef>
          </c:val>
          <c:smooth val="0"/>
          <c:extLst>
            <c:ext xmlns:c16="http://schemas.microsoft.com/office/drawing/2014/chart" uri="{C3380CC4-5D6E-409C-BE32-E72D297353CC}">
              <c16:uniqueId val="{00000001-9F98-4226-A42B-8C3ADF50B8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1011.39</c:v>
                </c:pt>
              </c:numCache>
            </c:numRef>
          </c:val>
          <c:extLst>
            <c:ext xmlns:c16="http://schemas.microsoft.com/office/drawing/2014/chart" uri="{C3380CC4-5D6E-409C-BE32-E72D297353CC}">
              <c16:uniqueId val="{00000000-F430-4521-A71B-EDFCFBDBD9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287.39</c:v>
                </c:pt>
              </c:numCache>
            </c:numRef>
          </c:val>
          <c:smooth val="0"/>
          <c:extLst>
            <c:ext xmlns:c16="http://schemas.microsoft.com/office/drawing/2014/chart" uri="{C3380CC4-5D6E-409C-BE32-E72D297353CC}">
              <c16:uniqueId val="{00000001-F430-4521-A71B-EDFCFBDBD9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E9-435D-9998-98DD53BE79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8E9-435D-9998-98DD53BE79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42.97</c:v>
                </c:pt>
              </c:numCache>
            </c:numRef>
          </c:val>
          <c:extLst>
            <c:ext xmlns:c16="http://schemas.microsoft.com/office/drawing/2014/chart" uri="{C3380CC4-5D6E-409C-BE32-E72D297353CC}">
              <c16:uniqueId val="{00000000-D4C4-45E1-A519-D060F7EA44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50.64</c:v>
                </c:pt>
              </c:numCache>
            </c:numRef>
          </c:val>
          <c:smooth val="0"/>
          <c:extLst>
            <c:ext xmlns:c16="http://schemas.microsoft.com/office/drawing/2014/chart" uri="{C3380CC4-5D6E-409C-BE32-E72D297353CC}">
              <c16:uniqueId val="{00000001-D4C4-45E1-A519-D060F7EA44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7575530</v>
      </c>
      <c r="AM8" s="51"/>
      <c r="AN8" s="51"/>
      <c r="AO8" s="51"/>
      <c r="AP8" s="51"/>
      <c r="AQ8" s="51"/>
      <c r="AR8" s="51"/>
      <c r="AS8" s="51"/>
      <c r="AT8" s="46">
        <f>データ!T6</f>
        <v>5173.0600000000004</v>
      </c>
      <c r="AU8" s="46"/>
      <c r="AV8" s="46"/>
      <c r="AW8" s="46"/>
      <c r="AX8" s="46"/>
      <c r="AY8" s="46"/>
      <c r="AZ8" s="46"/>
      <c r="BA8" s="46"/>
      <c r="BB8" s="46">
        <f>データ!U6</f>
        <v>1464.42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74.55</v>
      </c>
      <c r="J10" s="46"/>
      <c r="K10" s="46"/>
      <c r="L10" s="46"/>
      <c r="M10" s="46"/>
      <c r="N10" s="46"/>
      <c r="O10" s="46"/>
      <c r="P10" s="46">
        <f>データ!P6</f>
        <v>64.39</v>
      </c>
      <c r="Q10" s="46"/>
      <c r="R10" s="46"/>
      <c r="S10" s="46"/>
      <c r="T10" s="46"/>
      <c r="U10" s="46"/>
      <c r="V10" s="46"/>
      <c r="W10" s="46">
        <f>データ!Q6</f>
        <v>101.27</v>
      </c>
      <c r="X10" s="46"/>
      <c r="Y10" s="46"/>
      <c r="Z10" s="46"/>
      <c r="AA10" s="46"/>
      <c r="AB10" s="46"/>
      <c r="AC10" s="46"/>
      <c r="AD10" s="51">
        <f>データ!R6</f>
        <v>0</v>
      </c>
      <c r="AE10" s="51"/>
      <c r="AF10" s="51"/>
      <c r="AG10" s="51"/>
      <c r="AH10" s="51"/>
      <c r="AI10" s="51"/>
      <c r="AJ10" s="51"/>
      <c r="AK10" s="2"/>
      <c r="AL10" s="51">
        <f>データ!V6</f>
        <v>2581930</v>
      </c>
      <c r="AM10" s="51"/>
      <c r="AN10" s="51"/>
      <c r="AO10" s="51"/>
      <c r="AP10" s="51"/>
      <c r="AQ10" s="51"/>
      <c r="AR10" s="51"/>
      <c r="AS10" s="51"/>
      <c r="AT10" s="46">
        <f>データ!W6</f>
        <v>452.52</v>
      </c>
      <c r="AU10" s="46"/>
      <c r="AV10" s="46"/>
      <c r="AW10" s="46"/>
      <c r="AX10" s="46"/>
      <c r="AY10" s="46"/>
      <c r="AZ10" s="46"/>
      <c r="BA10" s="46"/>
      <c r="BB10" s="46">
        <f>データ!X6</f>
        <v>5705.67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VYgpzVtlkkLLDpqHz91h6Z5cSy+huJiTFTiClGnf8yO+ezMAe2cjVsBG5Ky1WNBdHlscLu6MhO8jQynt2qC/WA==" saltValue="ikOtAyz9Z13GpNFZLH/M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230006</v>
      </c>
      <c r="D6" s="33">
        <f t="shared" si="3"/>
        <v>46</v>
      </c>
      <c r="E6" s="33">
        <f t="shared" si="3"/>
        <v>17</v>
      </c>
      <c r="F6" s="33">
        <f t="shared" si="3"/>
        <v>3</v>
      </c>
      <c r="G6" s="33">
        <f t="shared" si="3"/>
        <v>0</v>
      </c>
      <c r="H6" s="33" t="str">
        <f t="shared" si="3"/>
        <v>愛知県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74.55</v>
      </c>
      <c r="P6" s="34">
        <f t="shared" si="3"/>
        <v>64.39</v>
      </c>
      <c r="Q6" s="34">
        <f t="shared" si="3"/>
        <v>101.27</v>
      </c>
      <c r="R6" s="34">
        <f t="shared" si="3"/>
        <v>0</v>
      </c>
      <c r="S6" s="34">
        <f t="shared" si="3"/>
        <v>7575530</v>
      </c>
      <c r="T6" s="34">
        <f t="shared" si="3"/>
        <v>5173.0600000000004</v>
      </c>
      <c r="U6" s="34">
        <f t="shared" si="3"/>
        <v>1464.42</v>
      </c>
      <c r="V6" s="34">
        <f t="shared" si="3"/>
        <v>2581930</v>
      </c>
      <c r="W6" s="34">
        <f t="shared" si="3"/>
        <v>452.52</v>
      </c>
      <c r="X6" s="34">
        <f t="shared" si="3"/>
        <v>5705.67</v>
      </c>
      <c r="Y6" s="35" t="str">
        <f>IF(Y7="",NA(),Y7)</f>
        <v>-</v>
      </c>
      <c r="Z6" s="35" t="str">
        <f t="shared" ref="Z6:AH6" si="4">IF(Z7="",NA(),Z7)</f>
        <v>-</v>
      </c>
      <c r="AA6" s="35" t="str">
        <f t="shared" si="4"/>
        <v>-</v>
      </c>
      <c r="AB6" s="35" t="str">
        <f t="shared" si="4"/>
        <v>-</v>
      </c>
      <c r="AC6" s="35">
        <f t="shared" si="4"/>
        <v>97.44</v>
      </c>
      <c r="AD6" s="35" t="str">
        <f t="shared" si="4"/>
        <v>-</v>
      </c>
      <c r="AE6" s="35" t="str">
        <f t="shared" si="4"/>
        <v>-</v>
      </c>
      <c r="AF6" s="35" t="str">
        <f t="shared" si="4"/>
        <v>-</v>
      </c>
      <c r="AG6" s="35" t="str">
        <f t="shared" si="4"/>
        <v>-</v>
      </c>
      <c r="AH6" s="35">
        <f t="shared" si="4"/>
        <v>100.49</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7.27</v>
      </c>
      <c r="AT6" s="34" t="str">
        <f>IF(AT7="","",IF(AT7="-","【-】","【"&amp;SUBSTITUTE(TEXT(AT7,"#,##0.00"),"-","△")&amp;"】"))</f>
        <v>【7.23】</v>
      </c>
      <c r="AU6" s="35" t="str">
        <f>IF(AU7="",NA(),AU7)</f>
        <v>-</v>
      </c>
      <c r="AV6" s="35" t="str">
        <f t="shared" ref="AV6:BD6" si="6">IF(AV7="",NA(),AV7)</f>
        <v>-</v>
      </c>
      <c r="AW6" s="35" t="str">
        <f t="shared" si="6"/>
        <v>-</v>
      </c>
      <c r="AX6" s="35" t="str">
        <f t="shared" si="6"/>
        <v>-</v>
      </c>
      <c r="AY6" s="35">
        <f t="shared" si="6"/>
        <v>99.01</v>
      </c>
      <c r="AZ6" s="35" t="str">
        <f t="shared" si="6"/>
        <v>-</v>
      </c>
      <c r="BA6" s="35" t="str">
        <f t="shared" si="6"/>
        <v>-</v>
      </c>
      <c r="BB6" s="35" t="str">
        <f t="shared" si="6"/>
        <v>-</v>
      </c>
      <c r="BC6" s="35" t="str">
        <f t="shared" si="6"/>
        <v>-</v>
      </c>
      <c r="BD6" s="35">
        <f t="shared" si="6"/>
        <v>97.37</v>
      </c>
      <c r="BE6" s="34" t="str">
        <f>IF(BE7="","",IF(BE7="-","【-】","【"&amp;SUBSTITUTE(TEXT(BE7,"#,##0.00"),"-","△")&amp;"】"))</f>
        <v>【97.06】</v>
      </c>
      <c r="BF6" s="35" t="str">
        <f>IF(BF7="",NA(),BF7)</f>
        <v>-</v>
      </c>
      <c r="BG6" s="35" t="str">
        <f t="shared" ref="BG6:BO6" si="7">IF(BG7="",NA(),BG7)</f>
        <v>-</v>
      </c>
      <c r="BH6" s="35" t="str">
        <f t="shared" si="7"/>
        <v>-</v>
      </c>
      <c r="BI6" s="35" t="str">
        <f t="shared" si="7"/>
        <v>-</v>
      </c>
      <c r="BJ6" s="35">
        <f t="shared" si="7"/>
        <v>1011.39</v>
      </c>
      <c r="BK6" s="35" t="str">
        <f t="shared" si="7"/>
        <v>-</v>
      </c>
      <c r="BL6" s="35" t="str">
        <f t="shared" si="7"/>
        <v>-</v>
      </c>
      <c r="BM6" s="35" t="str">
        <f t="shared" si="7"/>
        <v>-</v>
      </c>
      <c r="BN6" s="35" t="str">
        <f t="shared" si="7"/>
        <v>-</v>
      </c>
      <c r="BO6" s="35">
        <f t="shared" si="7"/>
        <v>287.39</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42.97</v>
      </c>
      <c r="CG6" s="35" t="str">
        <f t="shared" si="9"/>
        <v>-</v>
      </c>
      <c r="CH6" s="35" t="str">
        <f t="shared" si="9"/>
        <v>-</v>
      </c>
      <c r="CI6" s="35" t="str">
        <f t="shared" si="9"/>
        <v>-</v>
      </c>
      <c r="CJ6" s="35" t="str">
        <f t="shared" si="9"/>
        <v>-</v>
      </c>
      <c r="CK6" s="35">
        <f t="shared" si="9"/>
        <v>50.64</v>
      </c>
      <c r="CL6" s="34" t="str">
        <f>IF(CL7="","",IF(CL7="-","【-】","【"&amp;SUBSTITUTE(TEXT(CL7,"#,##0.00"),"-","△")&amp;"】"))</f>
        <v>【51.39】</v>
      </c>
      <c r="CM6" s="35" t="str">
        <f>IF(CM7="",NA(),CM7)</f>
        <v>-</v>
      </c>
      <c r="CN6" s="35" t="str">
        <f t="shared" ref="CN6:CV6" si="10">IF(CN7="",NA(),CN7)</f>
        <v>-</v>
      </c>
      <c r="CO6" s="35" t="str">
        <f t="shared" si="10"/>
        <v>-</v>
      </c>
      <c r="CP6" s="35" t="str">
        <f t="shared" si="10"/>
        <v>-</v>
      </c>
      <c r="CQ6" s="35">
        <f t="shared" si="10"/>
        <v>78.89</v>
      </c>
      <c r="CR6" s="35" t="str">
        <f t="shared" si="10"/>
        <v>-</v>
      </c>
      <c r="CS6" s="35" t="str">
        <f t="shared" si="10"/>
        <v>-</v>
      </c>
      <c r="CT6" s="35" t="str">
        <f t="shared" si="10"/>
        <v>-</v>
      </c>
      <c r="CU6" s="35" t="str">
        <f t="shared" si="10"/>
        <v>-</v>
      </c>
      <c r="CV6" s="35">
        <f t="shared" si="10"/>
        <v>67.209999999999994</v>
      </c>
      <c r="CW6" s="34" t="str">
        <f>IF(CW7="","",IF(CW7="-","【-】","【"&amp;SUBSTITUTE(TEXT(CW7,"#,##0.00"),"-","△")&amp;"】"))</f>
        <v>【66.94】</v>
      </c>
      <c r="CX6" s="35" t="str">
        <f>IF(CX7="",NA(),CX7)</f>
        <v>-</v>
      </c>
      <c r="CY6" s="35" t="str">
        <f t="shared" ref="CY6:DG6" si="11">IF(CY7="",NA(),CY7)</f>
        <v>-</v>
      </c>
      <c r="CZ6" s="35" t="str">
        <f t="shared" si="11"/>
        <v>-</v>
      </c>
      <c r="DA6" s="35" t="str">
        <f t="shared" si="11"/>
        <v>-</v>
      </c>
      <c r="DB6" s="35">
        <f t="shared" si="11"/>
        <v>86.57</v>
      </c>
      <c r="DC6" s="35" t="str">
        <f t="shared" si="11"/>
        <v>-</v>
      </c>
      <c r="DD6" s="35" t="str">
        <f t="shared" si="11"/>
        <v>-</v>
      </c>
      <c r="DE6" s="35" t="str">
        <f t="shared" si="11"/>
        <v>-</v>
      </c>
      <c r="DF6" s="35" t="str">
        <f t="shared" si="11"/>
        <v>-</v>
      </c>
      <c r="DG6" s="35">
        <f t="shared" si="11"/>
        <v>93.21</v>
      </c>
      <c r="DH6" s="34" t="str">
        <f>IF(DH7="","",IF(DH7="-","【-】","【"&amp;SUBSTITUTE(TEXT(DH7,"#,##0.00"),"-","△")&amp;"】"))</f>
        <v>【93.03】</v>
      </c>
      <c r="DI6" s="35" t="str">
        <f>IF(DI7="",NA(),DI7)</f>
        <v>-</v>
      </c>
      <c r="DJ6" s="35" t="str">
        <f t="shared" ref="DJ6:DR6" si="12">IF(DJ7="",NA(),DJ7)</f>
        <v>-</v>
      </c>
      <c r="DK6" s="35" t="str">
        <f t="shared" si="12"/>
        <v>-</v>
      </c>
      <c r="DL6" s="35" t="str">
        <f t="shared" si="12"/>
        <v>-</v>
      </c>
      <c r="DM6" s="35">
        <f t="shared" si="12"/>
        <v>4.05</v>
      </c>
      <c r="DN6" s="35" t="str">
        <f t="shared" si="12"/>
        <v>-</v>
      </c>
      <c r="DO6" s="35" t="str">
        <f t="shared" si="12"/>
        <v>-</v>
      </c>
      <c r="DP6" s="35" t="str">
        <f t="shared" si="12"/>
        <v>-</v>
      </c>
      <c r="DQ6" s="35" t="str">
        <f t="shared" si="12"/>
        <v>-</v>
      </c>
      <c r="DR6" s="35">
        <f t="shared" si="12"/>
        <v>39.35</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1.17</v>
      </c>
      <c r="ED6" s="34" t="str">
        <f>IF(ED7="","",IF(ED7="-","【-】","【"&amp;SUBSTITUTE(TEXT(ED7,"#,##0.00"),"-","△")&amp;"】"))</f>
        <v>【1.16】</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7.0000000000000007E-2</v>
      </c>
      <c r="EO6" s="34" t="str">
        <f>IF(EO7="","",IF(EO7="-","【-】","【"&amp;SUBSTITUTE(TEXT(EO7,"#,##0.00"),"-","△")&amp;"】"))</f>
        <v>【0.09】</v>
      </c>
    </row>
    <row r="7" spans="1:148" s="36" customFormat="1" x14ac:dyDescent="0.15">
      <c r="A7" s="28"/>
      <c r="B7" s="37">
        <v>2019</v>
      </c>
      <c r="C7" s="37">
        <v>230006</v>
      </c>
      <c r="D7" s="37">
        <v>46</v>
      </c>
      <c r="E7" s="37">
        <v>17</v>
      </c>
      <c r="F7" s="37">
        <v>3</v>
      </c>
      <c r="G7" s="37">
        <v>0</v>
      </c>
      <c r="H7" s="37" t="s">
        <v>96</v>
      </c>
      <c r="I7" s="37" t="s">
        <v>97</v>
      </c>
      <c r="J7" s="37" t="s">
        <v>98</v>
      </c>
      <c r="K7" s="37" t="s">
        <v>99</v>
      </c>
      <c r="L7" s="37" t="s">
        <v>100</v>
      </c>
      <c r="M7" s="37" t="s">
        <v>101</v>
      </c>
      <c r="N7" s="38" t="s">
        <v>102</v>
      </c>
      <c r="O7" s="38">
        <v>74.55</v>
      </c>
      <c r="P7" s="38">
        <v>64.39</v>
      </c>
      <c r="Q7" s="38">
        <v>101.27</v>
      </c>
      <c r="R7" s="38">
        <v>0</v>
      </c>
      <c r="S7" s="38">
        <v>7575530</v>
      </c>
      <c r="T7" s="38">
        <v>5173.0600000000004</v>
      </c>
      <c r="U7" s="38">
        <v>1464.42</v>
      </c>
      <c r="V7" s="38">
        <v>2581930</v>
      </c>
      <c r="W7" s="38">
        <v>452.52</v>
      </c>
      <c r="X7" s="38">
        <v>5705.67</v>
      </c>
      <c r="Y7" s="38" t="s">
        <v>102</v>
      </c>
      <c r="Z7" s="38" t="s">
        <v>102</v>
      </c>
      <c r="AA7" s="38" t="s">
        <v>102</v>
      </c>
      <c r="AB7" s="38" t="s">
        <v>102</v>
      </c>
      <c r="AC7" s="38">
        <v>97.44</v>
      </c>
      <c r="AD7" s="38" t="s">
        <v>102</v>
      </c>
      <c r="AE7" s="38" t="s">
        <v>102</v>
      </c>
      <c r="AF7" s="38" t="s">
        <v>102</v>
      </c>
      <c r="AG7" s="38" t="s">
        <v>102</v>
      </c>
      <c r="AH7" s="38">
        <v>100.49</v>
      </c>
      <c r="AI7" s="38">
        <v>100.5</v>
      </c>
      <c r="AJ7" s="38" t="s">
        <v>102</v>
      </c>
      <c r="AK7" s="38" t="s">
        <v>102</v>
      </c>
      <c r="AL7" s="38" t="s">
        <v>102</v>
      </c>
      <c r="AM7" s="38" t="s">
        <v>102</v>
      </c>
      <c r="AN7" s="38">
        <v>0</v>
      </c>
      <c r="AO7" s="38" t="s">
        <v>102</v>
      </c>
      <c r="AP7" s="38" t="s">
        <v>102</v>
      </c>
      <c r="AQ7" s="38" t="s">
        <v>102</v>
      </c>
      <c r="AR7" s="38" t="s">
        <v>102</v>
      </c>
      <c r="AS7" s="38">
        <v>7.27</v>
      </c>
      <c r="AT7" s="38">
        <v>7.23</v>
      </c>
      <c r="AU7" s="38" t="s">
        <v>102</v>
      </c>
      <c r="AV7" s="38" t="s">
        <v>102</v>
      </c>
      <c r="AW7" s="38" t="s">
        <v>102</v>
      </c>
      <c r="AX7" s="38" t="s">
        <v>102</v>
      </c>
      <c r="AY7" s="38">
        <v>99.01</v>
      </c>
      <c r="AZ7" s="38" t="s">
        <v>102</v>
      </c>
      <c r="BA7" s="38" t="s">
        <v>102</v>
      </c>
      <c r="BB7" s="38" t="s">
        <v>102</v>
      </c>
      <c r="BC7" s="38" t="s">
        <v>102</v>
      </c>
      <c r="BD7" s="38">
        <v>97.37</v>
      </c>
      <c r="BE7" s="38">
        <v>97.06</v>
      </c>
      <c r="BF7" s="38" t="s">
        <v>102</v>
      </c>
      <c r="BG7" s="38" t="s">
        <v>102</v>
      </c>
      <c r="BH7" s="38" t="s">
        <v>102</v>
      </c>
      <c r="BI7" s="38" t="s">
        <v>102</v>
      </c>
      <c r="BJ7" s="38">
        <v>1011.39</v>
      </c>
      <c r="BK7" s="38" t="s">
        <v>102</v>
      </c>
      <c r="BL7" s="38" t="s">
        <v>102</v>
      </c>
      <c r="BM7" s="38" t="s">
        <v>102</v>
      </c>
      <c r="BN7" s="38" t="s">
        <v>102</v>
      </c>
      <c r="BO7" s="38">
        <v>287.39</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42.97</v>
      </c>
      <c r="CG7" s="38" t="s">
        <v>102</v>
      </c>
      <c r="CH7" s="38" t="s">
        <v>102</v>
      </c>
      <c r="CI7" s="38" t="s">
        <v>102</v>
      </c>
      <c r="CJ7" s="38" t="s">
        <v>102</v>
      </c>
      <c r="CK7" s="38">
        <v>50.64</v>
      </c>
      <c r="CL7" s="38">
        <v>51.39</v>
      </c>
      <c r="CM7" s="38" t="s">
        <v>102</v>
      </c>
      <c r="CN7" s="38" t="s">
        <v>102</v>
      </c>
      <c r="CO7" s="38" t="s">
        <v>102</v>
      </c>
      <c r="CP7" s="38" t="s">
        <v>102</v>
      </c>
      <c r="CQ7" s="38">
        <v>78.89</v>
      </c>
      <c r="CR7" s="38" t="s">
        <v>102</v>
      </c>
      <c r="CS7" s="38" t="s">
        <v>102</v>
      </c>
      <c r="CT7" s="38" t="s">
        <v>102</v>
      </c>
      <c r="CU7" s="38" t="s">
        <v>102</v>
      </c>
      <c r="CV7" s="38">
        <v>67.209999999999994</v>
      </c>
      <c r="CW7" s="38">
        <v>66.94</v>
      </c>
      <c r="CX7" s="38" t="s">
        <v>102</v>
      </c>
      <c r="CY7" s="38" t="s">
        <v>102</v>
      </c>
      <c r="CZ7" s="38" t="s">
        <v>102</v>
      </c>
      <c r="DA7" s="38" t="s">
        <v>102</v>
      </c>
      <c r="DB7" s="38">
        <v>86.57</v>
      </c>
      <c r="DC7" s="38" t="s">
        <v>102</v>
      </c>
      <c r="DD7" s="38" t="s">
        <v>102</v>
      </c>
      <c r="DE7" s="38" t="s">
        <v>102</v>
      </c>
      <c r="DF7" s="38" t="s">
        <v>102</v>
      </c>
      <c r="DG7" s="38">
        <v>93.21</v>
      </c>
      <c r="DH7" s="38">
        <v>93.03</v>
      </c>
      <c r="DI7" s="38" t="s">
        <v>102</v>
      </c>
      <c r="DJ7" s="38" t="s">
        <v>102</v>
      </c>
      <c r="DK7" s="38" t="s">
        <v>102</v>
      </c>
      <c r="DL7" s="38" t="s">
        <v>102</v>
      </c>
      <c r="DM7" s="38">
        <v>4.05</v>
      </c>
      <c r="DN7" s="38" t="s">
        <v>102</v>
      </c>
      <c r="DO7" s="38" t="s">
        <v>102</v>
      </c>
      <c r="DP7" s="38" t="s">
        <v>102</v>
      </c>
      <c r="DQ7" s="38" t="s">
        <v>102</v>
      </c>
      <c r="DR7" s="38">
        <v>39.35</v>
      </c>
      <c r="DS7" s="38">
        <v>39.03</v>
      </c>
      <c r="DT7" s="38" t="s">
        <v>102</v>
      </c>
      <c r="DU7" s="38" t="s">
        <v>102</v>
      </c>
      <c r="DV7" s="38" t="s">
        <v>102</v>
      </c>
      <c r="DW7" s="38" t="s">
        <v>102</v>
      </c>
      <c r="DX7" s="38">
        <v>0</v>
      </c>
      <c r="DY7" s="38" t="s">
        <v>102</v>
      </c>
      <c r="DZ7" s="38" t="s">
        <v>102</v>
      </c>
      <c r="EA7" s="38" t="s">
        <v>102</v>
      </c>
      <c r="EB7" s="38" t="s">
        <v>102</v>
      </c>
      <c r="EC7" s="38">
        <v>1.17</v>
      </c>
      <c r="ED7" s="38">
        <v>1.1599999999999999</v>
      </c>
      <c r="EE7" s="38" t="s">
        <v>102</v>
      </c>
      <c r="EF7" s="38" t="s">
        <v>102</v>
      </c>
      <c r="EG7" s="38" t="s">
        <v>102</v>
      </c>
      <c r="EH7" s="38" t="s">
        <v>102</v>
      </c>
      <c r="EI7" s="38">
        <v>0</v>
      </c>
      <c r="EJ7" s="38" t="s">
        <v>102</v>
      </c>
      <c r="EK7" s="38" t="s">
        <v>102</v>
      </c>
      <c r="EL7" s="38" t="s">
        <v>102</v>
      </c>
      <c r="EM7" s="38" t="s">
        <v>102</v>
      </c>
      <c r="EN7" s="38">
        <v>7.0000000000000007E-2</v>
      </c>
      <c r="EO7" s="38">
        <v>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2021-01-25T04:40:06Z</cp:lastPrinted>
  <dcterms:created xsi:type="dcterms:W3CDTF">2020-12-04T02:31:21Z</dcterms:created>
  <dcterms:modified xsi:type="dcterms:W3CDTF">2021-01-25T04:40:12Z</dcterms:modified>
  <cp:category/>
</cp:coreProperties>
</file>