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21041\Desktop\"/>
    </mc:Choice>
  </mc:AlternateContent>
  <workbookProtection workbookAlgorithmName="SHA-512" workbookHashValue="LF+f+z30J4vzgHFpVEieuYvKCKw4pjbWat2sznw/YVwB3/v7mGKUpIqRxWaWQN47Qsndxxr2eA3xPnMtR8//fA==" workbookSaltValue="5NXocw6EbC24NRmc9HLESg==" workbookSpinCount="100000" lockStructure="1"/>
  <bookViews>
    <workbookView xWindow="0" yWindow="0" windowWidth="20490" windowHeight="778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K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Z18" i="5"/>
  <c r="HC18" i="5"/>
  <c r="GY18" i="5"/>
  <c r="HB18" i="5"/>
  <c r="HA18" i="5"/>
  <c r="HC12" i="5"/>
  <c r="GY12"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Z12" i="5"/>
  <c r="HJ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HA12" i="5"/>
  <c r="HM18" i="5"/>
  <c r="HI18" i="5"/>
  <c r="HL18" i="5"/>
  <c r="HK18"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B12" i="5"/>
  <c r="HM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FM12" i="5"/>
  <c r="GE12" i="5"/>
  <c r="HI12" i="5"/>
  <c r="HT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N11" i="4"/>
  <c r="ME10" i="5"/>
  <c r="KP10" i="5"/>
  <c r="JB10" i="5"/>
  <c r="HM10" i="5"/>
  <c r="FX10" i="5"/>
  <c r="EI10" i="5"/>
  <c r="CT10" i="5"/>
  <c r="BC10" i="5"/>
  <c r="LU10" i="5"/>
  <c r="KF10" i="5"/>
  <c r="IQ10" i="5"/>
  <c r="HC10" i="5"/>
  <c r="FN10" i="5"/>
  <c r="DY10" i="5"/>
  <c r="CJ10" i="5"/>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B18" i="5"/>
  <c r="FA18" i="5"/>
  <c r="FD18" i="5"/>
  <c r="EZ18" i="5"/>
  <c r="FC18" i="5"/>
  <c r="FD12" i="5"/>
  <c r="EZ12" i="5"/>
  <c r="FC12" i="5"/>
  <c r="FB12" i="5"/>
  <c r="FA12" i="5"/>
</calcChain>
</file>

<file path=xl/sharedStrings.xml><?xml version="1.0" encoding="utf-8"?>
<sst xmlns="http://schemas.openxmlformats.org/spreadsheetml/2006/main" count="937" uniqueCount="260">
  <si>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</si>
  <si>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</si>
  <si>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</si>
  <si>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</si>
  <si>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</si>
  <si>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</si>
  <si>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</si>
  <si>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</si>
  <si>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</si>
  <si>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</si>
  <si>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</si>
  <si>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</si>
  <si>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</si>
  <si>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</si>
  <si>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</si>
  <si>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</si>
  <si>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</si>
  <si>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</si>
  <si>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</si>
  <si>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</si>
  <si>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</si>
  <si>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</si>
  <si>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</si>
  <si>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</si>
  <si>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</si>
  <si>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</si>
  <si>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</si>
  <si>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</si>
  <si>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</si>
  <si>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</si>
  <si>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</si>
  <si>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</si>
  <si>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</si>
  <si>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</si>
  <si>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</si>
  <si>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</si>
  <si>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</si>
  <si>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</si>
  <si>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</si>
  <si>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</si>
  <si>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</si>
  <si>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</si>
  <si>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</si>
  <si>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</si>
  <si>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</si>
  <si>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</si>
  <si>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</si>
  <si>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</si>
  <si>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</si>
  <si>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</si>
  <si>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</si>
  <si>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</si>
  <si>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</si>
  <si>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</si>
  <si>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</si>
  <si>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</si>
  <si>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</si>
  <si>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</si>
  <si>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</si>
  <si>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</si>
  <si>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</si>
  <si>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</si>
  <si>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</si>
  <si>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</si>
  <si>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</si>
  <si>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</si>
  <si>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</si>
  <si>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</si>
  <si>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</si>
  <si>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</si>
  <si>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</si>
  <si>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</si>
  <si>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</si>
  <si>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</si>
  <si>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</si>
  <si>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</si>
  <si>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</si>
  <si>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</si>
  <si>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</si>
  <si>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</si>
  <si>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</si>
  <si>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</si>
  <si>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</si>
  <si>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</si>
  <si>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</si>
  <si>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</si>
  <si>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</si>
  <si>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</si>
  <si>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</si>
  <si>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</si>
  <si>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</si>
  <si>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</si>
  <si>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</si>
  <si>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</si>
  <si>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</si>
  <si>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</si>
  <si>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</si>
  <si>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</si>
  <si>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</si>
  <si>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</si>
  <si>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</si>
  <si>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</si>
  <si>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</si>
  <si>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</si>
  <si>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</si>
  <si>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</si>
  <si>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</si>
  <si>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</si>
  <si>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</si>
  <si>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</si>
  <si>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</si>
  <si>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</si>
  <si>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</si>
  <si>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</si>
  <si>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</si>
  <si>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</si>
  <si>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</si>
  <si>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</si>
  <si>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</si>
  <si>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240001</t>
  </si>
  <si>
    <t>46</t>
  </si>
  <si>
    <t>04</t>
  </si>
  <si>
    <t>0</t>
  </si>
  <si>
    <t>000</t>
  </si>
  <si>
    <t>三重県</t>
  </si>
  <si>
    <t>法適用</t>
  </si>
  <si>
    <t>電気事業</t>
  </si>
  <si>
    <t>自治体職員</t>
  </si>
  <si>
    <t>-</t>
  </si>
  <si>
    <t>令和元年 9月30日　三重ごみ固形燃料発電所</t>
  </si>
  <si>
    <t>令和元年12月12日　三重ごみ固形燃料発電所</t>
  </si>
  <si>
    <t>無</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</si>
  <si>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</si>
  <si>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</si>
  <si>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</si>
  <si>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</si>
  <si>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</si>
  <si>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</si>
  <si>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</si>
  <si>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</si>
  <si>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</si>
  <si>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</si>
  <si>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</si>
  <si>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</si>
  <si>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</si>
  <si>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</si>
  <si>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</si>
  <si>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</si>
  <si>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</si>
  <si>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</si>
  <si>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</si>
  <si>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</si>
  <si>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</si>
  <si>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</si>
  <si>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</si>
  <si>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</si>
  <si>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</si>
  <si>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</si>
  <si>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</si>
  <si>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</si>
  <si>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</si>
  <si>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</si>
  <si>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</si>
  <si>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</si>
  <si>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</si>
  <si>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</si>
  <si>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</si>
  <si>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</si>
  <si>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</si>
  <si>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</si>
  <si>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</si>
  <si>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</si>
  <si>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</si>
  <si>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</si>
  <si>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</si>
  <si>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</si>
  <si>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</si>
  <si>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</si>
  <si>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</si>
  <si>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</si>
  <si>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</si>
  <si>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</si>
  <si>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</si>
  <si>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</si>
  <si>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</si>
  <si>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</si>
  <si>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</si>
  <si>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</si>
  <si>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</si>
  <si>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</si>
  <si>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</si>
  <si>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</si>
  <si>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</si>
  <si>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</si>
  <si>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</si>
  <si>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</si>
  <si>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</si>
  <si>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</si>
  <si>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</si>
  <si>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</si>
  <si>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</si>
  <si>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</si>
  <si>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</si>
  <si>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</si>
  <si>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</si>
  <si>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</si>
  <si>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</si>
  <si>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</si>
  <si>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</si>
  <si>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</si>
  <si>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</si>
  <si>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</si>
  <si>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</si>
  <si>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</si>
  <si>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</si>
  <si>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</si>
  <si>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</si>
  <si>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</si>
  <si>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</si>
  <si>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</si>
  <si>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</si>
  <si>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</si>
  <si>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</si>
  <si>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</si>
  <si>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</si>
  <si>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</si>
  <si>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</si>
  <si>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</si>
  <si>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</si>
  <si>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</si>
  <si>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</si>
  <si>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</si>
  <si>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</si>
  <si>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</si>
  <si>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</si>
  <si>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</si>
  <si>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</si>
  <si>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</si>
  <si>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</si>
  <si>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</si>
  <si>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</si>
  <si>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</si>
  <si>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</si>
  <si>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</si>
  <si>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</si>
  <si>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</si>
  <si>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</si>
  <si>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</si>
  <si>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</si>
  <si>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</si>
  <si>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</si>
  <si>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</si>
  <si>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</si>
  <si>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</si>
  <si>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</si>
  <si>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</si>
  <si>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欠損金があるため、利益余剰金の使途なし。</t>
    <rPh sb="0" eb="3">
      <t>ケッソンキン</t>
    </rPh>
    <rPh sb="9" eb="14">
      <t>リエキヨジョウキン</t>
    </rPh>
    <rPh sb="15" eb="17">
      <t>シト</t>
    </rPh>
    <phoneticPr fontId="5"/>
  </si>
  <si>
    <t>　平成２８年度の水力発電事業の民間譲渡により、当庁の電気事業はごみ固形燃料発電所１か所の経営となった。
　ごみ固形燃料発電所は、ＲＤＦ製造団体が新たなごみ処理体制に移行するため、令和元年９月１７日に前倒してＲＤＦの焼却・発電を終了し、施設撤去等の事業終了に向けた取組を進めている。
　このため、流動比率を除く各経営指標は悪化しているが、やむを得ないものと考えている。
　①経常収支比率、②営業収支比率は、それぞれ①５４．７％、②５２．９％と前年度より１５％程度減少した。
　③流動比率は、１０，３６３．５％と前年度より大きく増加したが、発電終了に伴い維持管理に係る未払金等の流動負債が減少したためである。
　④供給原価は、６４，５１１．３円と前年度比１．４倍となり、大きく増加した。
　⑤ＥＢＩＴＤＡは、３２，０９９千円と前年度比０．４倍となり、大きく減少した。</t>
    <rPh sb="67" eb="71">
      <t>セイゾウダンタイ</t>
    </rPh>
    <rPh sb="72" eb="73">
      <t>アラ</t>
    </rPh>
    <rPh sb="77" eb="81">
      <t>ショリタイセイ</t>
    </rPh>
    <rPh sb="82" eb="84">
      <t>イコウ</t>
    </rPh>
    <rPh sb="89" eb="91">
      <t>レイワ</t>
    </rPh>
    <rPh sb="91" eb="93">
      <t>ガンネン</t>
    </rPh>
    <rPh sb="94" eb="95">
      <t>ガツ</t>
    </rPh>
    <rPh sb="97" eb="98">
      <t>ニチ</t>
    </rPh>
    <rPh sb="99" eb="101">
      <t>マエダオ</t>
    </rPh>
    <rPh sb="107" eb="109">
      <t>ショウキャク</t>
    </rPh>
    <rPh sb="110" eb="112">
      <t>ハツデン</t>
    </rPh>
    <rPh sb="113" eb="115">
      <t>シュウリョウ</t>
    </rPh>
    <rPh sb="117" eb="119">
      <t>シセツ</t>
    </rPh>
    <rPh sb="119" eb="122">
      <t>テッキョトウ</t>
    </rPh>
    <rPh sb="123" eb="127">
      <t>ジギョウシュウリョウ</t>
    </rPh>
    <rPh sb="128" eb="129">
      <t>ム</t>
    </rPh>
    <rPh sb="131" eb="133">
      <t>トリクミ</t>
    </rPh>
    <rPh sb="134" eb="135">
      <t>スス</t>
    </rPh>
    <rPh sb="147" eb="149">
      <t>リュウドウ</t>
    </rPh>
    <rPh sb="149" eb="151">
      <t>ヒリツ</t>
    </rPh>
    <rPh sb="152" eb="153">
      <t>ノゾ</t>
    </rPh>
    <rPh sb="154" eb="155">
      <t>カク</t>
    </rPh>
    <rPh sb="155" eb="159">
      <t>ケイエイシヒョウ</t>
    </rPh>
    <rPh sb="160" eb="162">
      <t>アッカ</t>
    </rPh>
    <rPh sb="171" eb="172">
      <t>エ</t>
    </rPh>
    <rPh sb="177" eb="178">
      <t>カンガ</t>
    </rPh>
    <rPh sb="229" eb="231">
      <t>テイド</t>
    </rPh>
    <rPh sb="231" eb="233">
      <t>ゲンショウ</t>
    </rPh>
    <rPh sb="260" eb="261">
      <t>オオ</t>
    </rPh>
    <rPh sb="263" eb="265">
      <t>ゾウカ</t>
    </rPh>
    <rPh sb="276" eb="280">
      <t>イジカンリ</t>
    </rPh>
    <rPh sb="281" eb="282">
      <t>カカ</t>
    </rPh>
    <rPh sb="283" eb="285">
      <t>ミバラ</t>
    </rPh>
    <rPh sb="285" eb="286">
      <t>キン</t>
    </rPh>
    <rPh sb="286" eb="287">
      <t>トウ</t>
    </rPh>
    <rPh sb="288" eb="292">
      <t>リュウドウフサイ</t>
    </rPh>
    <rPh sb="293" eb="295">
      <t>ゲンショウ</t>
    </rPh>
    <rPh sb="324" eb="325">
      <t>ド</t>
    </rPh>
    <rPh sb="325" eb="326">
      <t>ヒ</t>
    </rPh>
    <rPh sb="329" eb="330">
      <t>バイ</t>
    </rPh>
    <rPh sb="334" eb="335">
      <t>オオ</t>
    </rPh>
    <rPh sb="337" eb="339">
      <t>ゾウカ</t>
    </rPh>
    <rPh sb="365" eb="366">
      <t>ヒ</t>
    </rPh>
    <rPh sb="369" eb="370">
      <t>バイ</t>
    </rPh>
    <rPh sb="374" eb="375">
      <t>オオ</t>
    </rPh>
    <phoneticPr fontId="5"/>
  </si>
  <si>
    <t>　①設備利用率は、２７．８％と前年度より大きく減少したが、年度途中に発電を終了したことから、やむを得ないものと考えている。
　②修繕費比率は、４２．７％と前年度より減少したが、年度途中に発電を終了することを踏まえた維持管理を行った結果と考えている。
　③企業債残高対料金収入比率は、全ての償還を終えているため、指標は数値なしとなっている。
　④有形固定資産減価償却率は、発電の終了に伴い有形固定資産を減損処理したため、指標は数値なしとなっている。
　⑤ＦＩＴ収入割合は、５４．５％と前年度より減少しているが、当発電所の燃料のＲＤＦは、原料であるごみの組成成分からバイオマス比率を算定し、その比率がＦＩＴ、非ＦＩＴ電力の比率となるため、変動は致し方ないものと考えている。</t>
    <rPh sb="15" eb="18">
      <t>ゼンネンド</t>
    </rPh>
    <rPh sb="20" eb="21">
      <t>オオ</t>
    </rPh>
    <rPh sb="23" eb="25">
      <t>ゲンショウ</t>
    </rPh>
    <rPh sb="29" eb="33">
      <t>ネンドトチュウ</t>
    </rPh>
    <rPh sb="34" eb="36">
      <t>ハツデン</t>
    </rPh>
    <rPh sb="37" eb="39">
      <t>シュウリョウ</t>
    </rPh>
    <rPh sb="49" eb="50">
      <t>エ</t>
    </rPh>
    <rPh sb="55" eb="56">
      <t>カンガ</t>
    </rPh>
    <rPh sb="66" eb="67">
      <t>ヒ</t>
    </rPh>
    <rPh sb="82" eb="84">
      <t>ゲンショウ</t>
    </rPh>
    <rPh sb="88" eb="92">
      <t>ネンドトチュウ</t>
    </rPh>
    <rPh sb="103" eb="104">
      <t>フ</t>
    </rPh>
    <rPh sb="107" eb="111">
      <t>イジカンリ</t>
    </rPh>
    <rPh sb="112" eb="113">
      <t>オコナ</t>
    </rPh>
    <rPh sb="115" eb="117">
      <t>ケッカ</t>
    </rPh>
    <rPh sb="158" eb="160">
      <t>スウチ</t>
    </rPh>
    <rPh sb="185" eb="187">
      <t>ハツデン</t>
    </rPh>
    <rPh sb="188" eb="190">
      <t>シュウリョウ</t>
    </rPh>
    <rPh sb="191" eb="192">
      <t>トモナ</t>
    </rPh>
    <rPh sb="193" eb="199">
      <t>ユウケイコテイシサン</t>
    </rPh>
    <rPh sb="200" eb="204">
      <t>ゲンソンショリ</t>
    </rPh>
    <rPh sb="209" eb="211">
      <t>シヒョウ</t>
    </rPh>
    <rPh sb="212" eb="214">
      <t>スウチ</t>
    </rPh>
    <phoneticPr fontId="5"/>
  </si>
  <si>
    <t xml:space="preserve">　平成３０年７月１９日に開催された三重県ＲＤＦ運営協議会総会決議に基づき、ＲＤＦ製造団体は令和元年９月に三重ごみ固形燃料発電所へのＲＤＦ搬入を終了し、新たなごみ処理体制に移行したことから、令和元年９月１７日に同発電所はＲＤＦ焼却・発電を終了した。（ＲＤＦ焼却・発電終了に伴い、令和元年１２月１２日に再生可能エネルギー発電事業廃止届出書を提出している。）
　このことから、令和２年度より、電気料金収入が皆減となるが、同発電所施設の撤去工事等、事業終了に向け地元住民を含めた関係者と連携しつつ、円滑な事業終了に向けた取組を進めている。
※三重県ＲＤＦ運営協議会
　ＲＤＦ関連施設の円滑な運営を図ることを目的に、ＲＤＦ製造に関係する市町及び製造団体と三重県で構成されている。
</t>
    <rPh sb="245" eb="247">
      <t>エンカツ</t>
    </rPh>
    <rPh sb="248" eb="250">
      <t>ジギョウ</t>
    </rPh>
    <rPh sb="250" eb="252">
      <t>シュウリョウ</t>
    </rPh>
    <rPh sb="253" eb="254">
      <t>ム</t>
    </rPh>
    <rPh sb="256" eb="258">
      <t>トリクミ</t>
    </rPh>
    <rPh sb="259" eb="26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</si>
</sst>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87.5</c:v>
                </c:pt>
                <c:pt idx="1">
                  <c:v>104.6</c:v>
                </c:pt>
                <c:pt idx="2">
                  <c:v>67.900000000000006</c:v>
                </c:pt>
                <c:pt idx="3">
                  <c:v>70.2</c:v>
                </c:pt>
                <c:pt idx="4">
                  <c:v>54.7</c:v>
                </c:pt>
              </c:numCache>
            </c:numRef>
          </c:val>
          <c:extLst>
            <c:ext xmlns:c16="http://schemas.microsoft.com/office/drawing/2014/chart" uri="{C3380CC4-5D6E-409C-BE32-E72D297353CC}">
              <c16:uniqueId val="{00000000-DF8B-4866-B21E-DB18CA662C1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DF8B-4866-B21E-DB18CA662C1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F8B-4866-B21E-DB18CA662C1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71.900000000000006</c:v>
                </c:pt>
                <c:pt idx="1">
                  <c:v>97.5</c:v>
                </c:pt>
                <c:pt idx="2">
                  <c:v>65.5</c:v>
                </c:pt>
                <c:pt idx="3">
                  <c:v>68</c:v>
                </c:pt>
                <c:pt idx="4">
                  <c:v>52.9</c:v>
                </c:pt>
              </c:numCache>
            </c:numRef>
          </c:val>
          <c:extLst>
            <c:ext xmlns:c16="http://schemas.microsoft.com/office/drawing/2014/chart" uri="{C3380CC4-5D6E-409C-BE32-E72D297353CC}">
              <c16:uniqueId val="{00000000-2294-4711-AD49-C1D98E37C6A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2294-4711-AD49-C1D98E37C6A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294-4711-AD49-C1D98E37C6A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1954.9</c:v>
                </c:pt>
                <c:pt idx="1">
                  <c:v>3724.5</c:v>
                </c:pt>
                <c:pt idx="2">
                  <c:v>3895</c:v>
                </c:pt>
                <c:pt idx="3">
                  <c:v>3798.6</c:v>
                </c:pt>
                <c:pt idx="4">
                  <c:v>10363.5</c:v>
                </c:pt>
              </c:numCache>
            </c:numRef>
          </c:val>
          <c:extLst>
            <c:ext xmlns:c16="http://schemas.microsoft.com/office/drawing/2014/chart" uri="{C3380CC4-5D6E-409C-BE32-E72D297353CC}">
              <c16:uniqueId val="{00000000-9285-48DE-9415-E67F6505AC5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9285-48DE-9415-E67F6505AC5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285-48DE-9415-E67F6505AC5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38564.800000000003</c:v>
                </c:pt>
                <c:pt idx="1">
                  <c:v>28661.5</c:v>
                </c:pt>
                <c:pt idx="2">
                  <c:v>49131.4</c:v>
                </c:pt>
                <c:pt idx="3">
                  <c:v>47447.6</c:v>
                </c:pt>
                <c:pt idx="4">
                  <c:v>64511.3</c:v>
                </c:pt>
              </c:numCache>
            </c:numRef>
          </c:val>
          <c:extLst>
            <c:ext xmlns:c16="http://schemas.microsoft.com/office/drawing/2014/chart" uri="{C3380CC4-5D6E-409C-BE32-E72D297353CC}">
              <c16:uniqueId val="{00000000-23E0-4BFD-9D19-11CB026D7D4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23E0-4BFD-9D19-11CB026D7D4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939187</c:v>
                </c:pt>
                <c:pt idx="1">
                  <c:v>157782</c:v>
                </c:pt>
                <c:pt idx="2">
                  <c:v>87079</c:v>
                </c:pt>
                <c:pt idx="3">
                  <c:v>80203</c:v>
                </c:pt>
                <c:pt idx="4">
                  <c:v>32099</c:v>
                </c:pt>
              </c:numCache>
            </c:numRef>
          </c:val>
          <c:extLst>
            <c:ext xmlns:c16="http://schemas.microsoft.com/office/drawing/2014/chart" uri="{C3380CC4-5D6E-409C-BE32-E72D297353CC}">
              <c16:uniqueId val="{00000000-CAB7-4F64-A13F-05D04BD44F5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CAB7-4F64-A13F-05D04BD44F5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59.5</c:v>
                </c:pt>
                <c:pt idx="1">
                  <c:v>59.6</c:v>
                </c:pt>
                <c:pt idx="2">
                  <c:v>60.5</c:v>
                </c:pt>
                <c:pt idx="3">
                  <c:v>61.4</c:v>
                </c:pt>
                <c:pt idx="4">
                  <c:v>27.8</c:v>
                </c:pt>
              </c:numCache>
            </c:numRef>
          </c:val>
          <c:extLst>
            <c:ext xmlns:c16="http://schemas.microsoft.com/office/drawing/2014/chart" uri="{C3380CC4-5D6E-409C-BE32-E72D297353CC}">
              <c16:uniqueId val="{00000000-2781-4736-83C7-8F23675874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2781-4736-83C7-8F23675874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7.6</c:v>
                </c:pt>
                <c:pt idx="1">
                  <c:v>6.4</c:v>
                </c:pt>
                <c:pt idx="2">
                  <c:v>49.9</c:v>
                </c:pt>
                <c:pt idx="3">
                  <c:v>49.4</c:v>
                </c:pt>
                <c:pt idx="4">
                  <c:v>42.7</c:v>
                </c:pt>
              </c:numCache>
            </c:numRef>
          </c:val>
          <c:extLst>
            <c:ext xmlns:c16="http://schemas.microsoft.com/office/drawing/2014/chart" uri="{C3380CC4-5D6E-409C-BE32-E72D297353CC}">
              <c16:uniqueId val="{00000000-F6D2-46B1-8C09-CBDBB17DFBD4}"/>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F6D2-46B1-8C09-CBDBB17DFBD4}"/>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487-4B3B-B6E8-D0D1B5CAF42D}"/>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C487-4B3B-B6E8-D0D1B5CAF42D}"/>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58.8</c:v>
                </c:pt>
                <c:pt idx="1">
                  <c:v>63.1</c:v>
                </c:pt>
                <c:pt idx="2">
                  <c:v>67.2</c:v>
                </c:pt>
                <c:pt idx="3">
                  <c:v>72.7</c:v>
                </c:pt>
                <c:pt idx="4">
                  <c:v>0</c:v>
                </c:pt>
              </c:numCache>
            </c:numRef>
          </c:val>
          <c:extLst>
            <c:ext xmlns:c16="http://schemas.microsoft.com/office/drawing/2014/chart" uri="{C3380CC4-5D6E-409C-BE32-E72D297353CC}">
              <c16:uniqueId val="{00000000-B491-4BAA-99BA-16AE57798888}"/>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B491-4BAA-99BA-16AE57798888}"/>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58.1</c:v>
                </c:pt>
                <c:pt idx="3">
                  <c:v>56.3</c:v>
                </c:pt>
                <c:pt idx="4">
                  <c:v>54.5</c:v>
                </c:pt>
              </c:numCache>
            </c:numRef>
          </c:val>
          <c:extLst>
            <c:ext xmlns:c16="http://schemas.microsoft.com/office/drawing/2014/chart" uri="{C3380CC4-5D6E-409C-BE32-E72D297353CC}">
              <c16:uniqueId val="{00000000-D779-4EC9-B7BD-400FB810DD5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D779-4EC9-B7BD-400FB810DD5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E-4CAA-AACF-BC714E6469AD}"/>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C77E-4CAA-AACF-BC714E6469AD}"/>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54-4F70-AE2D-CD3ABE5B0FE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AD54-4F70-AE2D-CD3ABE5B0FE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B-477B-A3A4-E91016ED91B7}"/>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9FDB-477B-A3A4-E91016ED91B7}"/>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21</c:v>
                </c:pt>
                <c:pt idx="1">
                  <c:v>18.399999999999999</c:v>
                </c:pt>
                <c:pt idx="2">
                  <c:v>18.600000000000001</c:v>
                </c:pt>
                <c:pt idx="3">
                  <c:v>0</c:v>
                </c:pt>
                <c:pt idx="4">
                  <c:v>#N/A</c:v>
                </c:pt>
              </c:numCache>
            </c:numRef>
          </c:val>
          <c:extLst>
            <c:ext xmlns:c16="http://schemas.microsoft.com/office/drawing/2014/chart" uri="{C3380CC4-5D6E-409C-BE32-E72D297353CC}">
              <c16:uniqueId val="{00000000-CAE7-4A70-8A9B-B28004ADC228}"/>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CAE7-4A70-8A9B-B28004ADC228}"/>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C-43B4-8B27-9D915263073B}"/>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3A8C-43B4-8B27-9D915263073B}"/>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59.5</c:v>
                </c:pt>
                <c:pt idx="1">
                  <c:v>59.6</c:v>
                </c:pt>
                <c:pt idx="2">
                  <c:v>60.5</c:v>
                </c:pt>
                <c:pt idx="3">
                  <c:v>61.4</c:v>
                </c:pt>
                <c:pt idx="4">
                  <c:v>27.8</c:v>
                </c:pt>
              </c:numCache>
            </c:numRef>
          </c:val>
          <c:extLst>
            <c:ext xmlns:c16="http://schemas.microsoft.com/office/drawing/2014/chart" uri="{C3380CC4-5D6E-409C-BE32-E72D297353CC}">
              <c16:uniqueId val="{00000000-EE5D-4081-9223-64AA40B14124}"/>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31.3</c:v>
                </c:pt>
                <c:pt idx="1">
                  <c:v>30.4</c:v>
                </c:pt>
                <c:pt idx="2">
                  <c:v>31.1</c:v>
                </c:pt>
                <c:pt idx="3">
                  <c:v>31.5</c:v>
                </c:pt>
                <c:pt idx="4">
                  <c:v>21.3</c:v>
                </c:pt>
              </c:numCache>
            </c:numRef>
          </c:val>
          <c:smooth val="0"/>
          <c:extLst>
            <c:ext xmlns:c16="http://schemas.microsoft.com/office/drawing/2014/chart" uri="{C3380CC4-5D6E-409C-BE32-E72D297353CC}">
              <c16:uniqueId val="{00000001-EE5D-4081-9223-64AA40B14124}"/>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7.6</c:v>
                </c:pt>
                <c:pt idx="1">
                  <c:v>6.4</c:v>
                </c:pt>
                <c:pt idx="2">
                  <c:v>49.9</c:v>
                </c:pt>
                <c:pt idx="3">
                  <c:v>49.4</c:v>
                </c:pt>
                <c:pt idx="4">
                  <c:v>42.7</c:v>
                </c:pt>
              </c:numCache>
            </c:numRef>
          </c:val>
          <c:extLst>
            <c:ext xmlns:c16="http://schemas.microsoft.com/office/drawing/2014/chart" uri="{C3380CC4-5D6E-409C-BE32-E72D297353CC}">
              <c16:uniqueId val="{00000000-3127-4C1A-B7F7-F85102CC2D88}"/>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8.4</c:v>
                </c:pt>
                <c:pt idx="1">
                  <c:v>7.2</c:v>
                </c:pt>
                <c:pt idx="2">
                  <c:v>45.8</c:v>
                </c:pt>
                <c:pt idx="3">
                  <c:v>43.9</c:v>
                </c:pt>
                <c:pt idx="4">
                  <c:v>28.3</c:v>
                </c:pt>
              </c:numCache>
            </c:numRef>
          </c:val>
          <c:smooth val="0"/>
          <c:extLst>
            <c:ext xmlns:c16="http://schemas.microsoft.com/office/drawing/2014/chart" uri="{C3380CC4-5D6E-409C-BE32-E72D297353CC}">
              <c16:uniqueId val="{00000001-3127-4C1A-B7F7-F85102CC2D88}"/>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228-4FFC-BF06-B17ABB9FBBA5}"/>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28-4FFC-BF06-B17ABB9FBBA5}"/>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69.3</c:v>
                </c:pt>
                <c:pt idx="1">
                  <c:v>74.8</c:v>
                </c:pt>
                <c:pt idx="2">
                  <c:v>79.099999999999994</c:v>
                </c:pt>
                <c:pt idx="3">
                  <c:v>85.8</c:v>
                </c:pt>
                <c:pt idx="4">
                  <c:v>0</c:v>
                </c:pt>
              </c:numCache>
            </c:numRef>
          </c:val>
          <c:extLst>
            <c:ext xmlns:c16="http://schemas.microsoft.com/office/drawing/2014/chart" uri="{C3380CC4-5D6E-409C-BE32-E72D297353CC}">
              <c16:uniqueId val="{00000000-109D-4D02-99E8-4798DA5643C0}"/>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73</c:v>
                </c:pt>
                <c:pt idx="1">
                  <c:v>76.599999999999994</c:v>
                </c:pt>
                <c:pt idx="2">
                  <c:v>80.400000000000006</c:v>
                </c:pt>
                <c:pt idx="3">
                  <c:v>84.9</c:v>
                </c:pt>
                <c:pt idx="4">
                  <c:v>76.900000000000006</c:v>
                </c:pt>
              </c:numCache>
            </c:numRef>
          </c:val>
          <c:smooth val="0"/>
          <c:extLst>
            <c:ext xmlns:c16="http://schemas.microsoft.com/office/drawing/2014/chart" uri="{C3380CC4-5D6E-409C-BE32-E72D297353CC}">
              <c16:uniqueId val="{00000001-109D-4D02-99E8-4798DA5643C0}"/>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100</c:v>
                </c:pt>
                <c:pt idx="1">
                  <c:v>100</c:v>
                </c:pt>
                <c:pt idx="2">
                  <c:v>58.1</c:v>
                </c:pt>
                <c:pt idx="3">
                  <c:v>56.3</c:v>
                </c:pt>
                <c:pt idx="4">
                  <c:v>54.5</c:v>
                </c:pt>
              </c:numCache>
            </c:numRef>
          </c:val>
          <c:extLst>
            <c:ext xmlns:c16="http://schemas.microsoft.com/office/drawing/2014/chart" uri="{C3380CC4-5D6E-409C-BE32-E72D297353CC}">
              <c16:uniqueId val="{00000000-5B0C-4D26-9F01-E2EB93933172}"/>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82.1</c:v>
                </c:pt>
                <c:pt idx="1">
                  <c:v>81.3</c:v>
                </c:pt>
                <c:pt idx="2">
                  <c:v>47.5</c:v>
                </c:pt>
                <c:pt idx="3">
                  <c:v>40.4</c:v>
                </c:pt>
                <c:pt idx="4">
                  <c:v>28.2</c:v>
                </c:pt>
              </c:numCache>
            </c:numRef>
          </c:val>
          <c:smooth val="0"/>
          <c:extLst>
            <c:ext xmlns:c16="http://schemas.microsoft.com/office/drawing/2014/chart" uri="{C3380CC4-5D6E-409C-BE32-E72D297353CC}">
              <c16:uniqueId val="{00000001-5B0C-4D26-9F01-E2EB93933172}"/>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3-4550-9715-B6BE71BAA984}"/>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3-4550-9715-B6BE71BAA984}"/>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03-4AFE-9600-F6F09F950E8C}"/>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3-4AFE-9600-F6F09F950E8C}"/>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39-4F01-BF63-63DA6C8222C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9-4F01-BF63-63DA6C8222C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D-4CD5-836B-935BE259354E}"/>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D-4CD5-836B-935BE259354E}"/>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C5-41DA-B0E6-2C5A952DBDFF}"/>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C5-41DA-B0E6-2C5A952DBDFF}"/>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B-48C7-AFE9-21C661331D94}"/>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B-48C7-AFE9-21C661331D94}"/>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4D-43AD-A69C-1DBE89239C33}"/>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D-43AD-A69C-1DBE89239C33}"/>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F0-4F09-B964-3AAD9929378D}"/>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F0-4F09-B964-3AAD9929378D}"/>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EB-4C41-AA60-B707F1B436F1}"/>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B-4C41-AA60-B707F1B436F1}"/>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9-4BDF-820F-86FDE9A5EEEF}"/>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9-4BDF-820F-86FDE9A5EEEF}"/>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emf"/><Relationship Id="rId3" Type="http://schemas.openxmlformats.org/officeDocument/2006/relationships/image" Target="../media/image30.emf"/><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47.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51.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10" Type="http://schemas.openxmlformats.org/officeDocument/2006/relationships/image" Target="../media/image37.emf"/><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49.emf"/><Relationship Id="rId27"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7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7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7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7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7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7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7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71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71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7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7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7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71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71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7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7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7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72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72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72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72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726"/>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727"/>
                </a:ext>
              </a:extLst>
            </xdr:cNvPicPr>
          </xdr:nvPicPr>
          <xdr:blipFill>
            <a:blip xmlns:r="http://schemas.openxmlformats.org/officeDocument/2006/relationships" r:embed="rId52"/>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728"/>
                </a:ext>
              </a:extLst>
            </xdr:cNvPicPr>
          </xdr:nvPicPr>
          <xdr:blipFill>
            <a:blip xmlns:r="http://schemas.openxmlformats.org/officeDocument/2006/relationships" r:embed="rId53"/>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729"/>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730"/>
                </a:ext>
              </a:extLst>
            </xdr:cNvPicPr>
          </xdr:nvPicPr>
          <xdr:blipFill>
            <a:blip xmlns:r="http://schemas.openxmlformats.org/officeDocument/2006/relationships" r:embed="rId5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731"/>
                </a:ext>
              </a:extLst>
            </xdr:cNvPicPr>
          </xdr:nvPicPr>
          <xdr:blipFill>
            <a:blip xmlns:r="http://schemas.openxmlformats.org/officeDocument/2006/relationships" r:embed="rId54"/>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732"/>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733"/>
                </a:ext>
              </a:extLst>
            </xdr:cNvPicPr>
          </xdr:nvPicPr>
          <xdr:blipFill>
            <a:blip xmlns:r="http://schemas.openxmlformats.org/officeDocument/2006/relationships" r:embed="rId5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734"/>
                </a:ext>
              </a:extLst>
            </xdr:cNvPicPr>
          </xdr:nvPicPr>
          <xdr:blipFill>
            <a:blip xmlns:r="http://schemas.openxmlformats.org/officeDocument/2006/relationships" r:embed="rId55"/>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5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57"/>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57"/>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57"/>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57"/>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57"/>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57"/>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57"/>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743"/>
                </a:ext>
              </a:extLst>
            </xdr:cNvPicPr>
          </xdr:nvPicPr>
          <xdr:blipFill>
            <a:blip xmlns:r="http://schemas.openxmlformats.org/officeDocument/2006/relationships" r:embed="rId57"/>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744"/>
                </a:ext>
              </a:extLst>
            </xdr:cNvPicPr>
          </xdr:nvPicPr>
          <xdr:blipFill>
            <a:blip xmlns:r="http://schemas.openxmlformats.org/officeDocument/2006/relationships" r:embed="rId57"/>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Y76" zoomScale="70" zoomScaleNormal="70" workbookViewId="0">
      <selection activeCell="AS11" sqref="AS1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三重県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97.6</v>
      </c>
      <c r="O3" s="129"/>
      <c r="P3" s="129"/>
      <c r="Q3" s="130"/>
      <c r="R3" s="1"/>
      <c r="S3" s="131" t="s">
        <v>256</v>
      </c>
      <c r="T3" s="132"/>
      <c r="U3" s="132"/>
      <c r="V3" s="132"/>
      <c r="W3" s="132"/>
      <c r="X3" s="132"/>
      <c r="Y3" s="132"/>
      <c r="Z3" s="132"/>
      <c r="AA3" s="132"/>
      <c r="AB3" s="132"/>
      <c r="AC3" s="132"/>
      <c r="AD3" s="132"/>
      <c r="AE3" s="132"/>
      <c r="AF3" s="132"/>
      <c r="AG3" s="132"/>
      <c r="AH3" s="133"/>
      <c r="AI3" s="1"/>
      <c r="AJ3" s="1"/>
      <c r="AK3" s="118" t="s">
        <v>257</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f>データ!N6</f>
        <v>1</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129</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128</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f>データ!AB6</f>
        <v>63006</v>
      </c>
      <c r="G13" s="162"/>
      <c r="H13" s="161">
        <f>データ!AC6</f>
        <v>62867</v>
      </c>
      <c r="I13" s="162"/>
      <c r="J13" s="161">
        <f>データ!AD6</f>
        <v>63868</v>
      </c>
      <c r="K13" s="162"/>
      <c r="L13" s="161">
        <f>データ!AE6</f>
        <v>64819</v>
      </c>
      <c r="M13" s="162"/>
      <c r="N13" s="150">
        <f>データ!AF6</f>
        <v>29464</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63006</v>
      </c>
      <c r="G16" s="177"/>
      <c r="H16" s="177">
        <f>データ!AR6</f>
        <v>62867</v>
      </c>
      <c r="I16" s="177"/>
      <c r="J16" s="177">
        <f>データ!AS6</f>
        <v>63868</v>
      </c>
      <c r="K16" s="177"/>
      <c r="L16" s="177">
        <f>データ!AT6</f>
        <v>64819</v>
      </c>
      <c r="M16" s="177"/>
      <c r="N16" s="166">
        <f>データ!AU6</f>
        <v>29464</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147629</v>
      </c>
      <c r="G19" s="180"/>
      <c r="H19" s="180"/>
      <c r="I19" s="180">
        <f>データ!AW6</f>
        <v>176717</v>
      </c>
      <c r="J19" s="180"/>
      <c r="K19" s="180"/>
      <c r="L19" s="180">
        <f>データ!AX6</f>
        <v>324346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258</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259</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（最大出力合計12,050kW）</v>
      </c>
      <c r="D123" s="5" t="str">
        <f>データ!EX9</f>
        <v>（最大出力合計-kW）</v>
      </c>
      <c r="E123" s="5" t="str">
        <f>データ!GW9</f>
        <v>（最大出力合計12,050kW）</v>
      </c>
      <c r="F123" s="5" t="str">
        <f>データ!IV9</f>
        <v>（最大出力合計-kW）</v>
      </c>
      <c r="G123" s="5" t="str">
        <f>データ!KU9</f>
        <v>（最大出力合計-kW）</v>
      </c>
    </row>
  </sheetData>
  <sheetProtection algorithmName="SHA-512" hashValue="GSoKzJjfok3vXCH0IfYQw5TjTTdg/jDNhbrh708iNz6jiSDNrnJmq1J/ZGnksbYLBwg6N1oKvmDQvjxGBLUf6Q==" saltValue="cz9avhRUmapJcG5NAUya2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4" x14ac:dyDescent="0.15">
      <c r="A6" s="49" t="s">
        <v>117</v>
      </c>
      <c r="B6" s="67" t="str">
        <f>B7</f>
        <v>2019</v>
      </c>
      <c r="C6" s="67" t="str">
        <f t="shared" ref="C6:AX6" si="6">C7</f>
        <v>240001</v>
      </c>
      <c r="D6" s="67" t="str">
        <f t="shared" si="6"/>
        <v>46</v>
      </c>
      <c r="E6" s="67" t="str">
        <f t="shared" si="6"/>
        <v>04</v>
      </c>
      <c r="F6" s="67" t="str">
        <f t="shared" si="6"/>
        <v>0</v>
      </c>
      <c r="G6" s="67" t="str">
        <f t="shared" si="6"/>
        <v>000</v>
      </c>
      <c r="H6" s="67" t="str">
        <f t="shared" si="6"/>
        <v>三重県</v>
      </c>
      <c r="I6" s="67" t="str">
        <f t="shared" si="6"/>
        <v>法適用</v>
      </c>
      <c r="J6" s="67" t="str">
        <f t="shared" si="6"/>
        <v>電気事業</v>
      </c>
      <c r="K6" s="67" t="str">
        <f t="shared" si="6"/>
        <v>自治体職員</v>
      </c>
      <c r="L6" s="68">
        <f t="shared" si="6"/>
        <v>97.6</v>
      </c>
      <c r="M6" s="69" t="str">
        <f t="shared" si="6"/>
        <v>-</v>
      </c>
      <c r="N6" s="69">
        <f t="shared" si="6"/>
        <v>1</v>
      </c>
      <c r="O6" s="69" t="str">
        <f t="shared" si="6"/>
        <v>-</v>
      </c>
      <c r="P6" s="69" t="str">
        <f t="shared" si="6"/>
        <v>-</v>
      </c>
      <c r="Q6" s="69" t="str">
        <f t="shared" si="6"/>
        <v>-</v>
      </c>
      <c r="R6" s="70" t="str">
        <f>R7</f>
        <v>令和元年 9月30日　三重ごみ固形燃料発電所</v>
      </c>
      <c r="S6" s="71" t="str">
        <f t="shared" si="6"/>
        <v>令和元年12月12日　三重ごみ固形燃料発電所</v>
      </c>
      <c r="T6" s="67" t="str">
        <f t="shared" si="6"/>
        <v>無</v>
      </c>
      <c r="U6" s="71" t="str">
        <f t="shared" si="6"/>
        <v>-</v>
      </c>
      <c r="V6" s="68" t="str">
        <f t="shared" si="6"/>
        <v>-</v>
      </c>
      <c r="W6" s="69" t="str">
        <f>W7</f>
        <v>-</v>
      </c>
      <c r="X6" s="69" t="str">
        <f t="shared" si="6"/>
        <v>-</v>
      </c>
      <c r="Y6" s="69" t="str">
        <f t="shared" si="6"/>
        <v>-</v>
      </c>
      <c r="Z6" s="69" t="str">
        <f t="shared" si="6"/>
        <v>-</v>
      </c>
      <c r="AA6" s="69" t="str">
        <f t="shared" si="6"/>
        <v>-</v>
      </c>
      <c r="AB6" s="69">
        <f t="shared" si="6"/>
        <v>63006</v>
      </c>
      <c r="AC6" s="69">
        <f t="shared" si="6"/>
        <v>62867</v>
      </c>
      <c r="AD6" s="69">
        <f t="shared" si="6"/>
        <v>63868</v>
      </c>
      <c r="AE6" s="69">
        <f t="shared" si="6"/>
        <v>64819</v>
      </c>
      <c r="AF6" s="69">
        <f t="shared" si="6"/>
        <v>29464</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63006</v>
      </c>
      <c r="AR6" s="69">
        <f t="shared" si="6"/>
        <v>62867</v>
      </c>
      <c r="AS6" s="69">
        <f t="shared" si="6"/>
        <v>63868</v>
      </c>
      <c r="AT6" s="69">
        <f t="shared" si="6"/>
        <v>64819</v>
      </c>
      <c r="AU6" s="69">
        <f t="shared" si="6"/>
        <v>29464</v>
      </c>
      <c r="AV6" s="69">
        <f t="shared" si="6"/>
        <v>147629</v>
      </c>
      <c r="AW6" s="69">
        <f t="shared" si="6"/>
        <v>176717</v>
      </c>
      <c r="AX6" s="69">
        <f t="shared" si="6"/>
        <v>324346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118</v>
      </c>
      <c r="C7" s="77" t="s">
        <v>119</v>
      </c>
      <c r="D7" s="77" t="s">
        <v>120</v>
      </c>
      <c r="E7" s="77" t="s">
        <v>121</v>
      </c>
      <c r="F7" s="77" t="s">
        <v>122</v>
      </c>
      <c r="G7" s="77" t="s">
        <v>123</v>
      </c>
      <c r="H7" s="77" t="s">
        <v>124</v>
      </c>
      <c r="I7" s="77" t="s">
        <v>125</v>
      </c>
      <c r="J7" s="77" t="s">
        <v>126</v>
      </c>
      <c r="K7" s="77" t="s">
        <v>127</v>
      </c>
      <c r="L7" s="78">
        <v>97.6</v>
      </c>
      <c r="M7" s="79" t="s">
        <v>128</v>
      </c>
      <c r="N7" s="79">
        <v>1</v>
      </c>
      <c r="O7" s="80" t="s">
        <v>128</v>
      </c>
      <c r="P7" s="80" t="s">
        <v>128</v>
      </c>
      <c r="Q7" s="80" t="s">
        <v>128</v>
      </c>
      <c r="R7" s="81" t="s">
        <v>129</v>
      </c>
      <c r="S7" s="81" t="s">
        <v>130</v>
      </c>
      <c r="T7" s="82" t="s">
        <v>131</v>
      </c>
      <c r="U7" s="81" t="s">
        <v>128</v>
      </c>
      <c r="V7" s="78" t="s">
        <v>128</v>
      </c>
      <c r="W7" s="80" t="s">
        <v>128</v>
      </c>
      <c r="X7" s="80" t="s">
        <v>128</v>
      </c>
      <c r="Y7" s="80" t="s">
        <v>128</v>
      </c>
      <c r="Z7" s="80" t="s">
        <v>128</v>
      </c>
      <c r="AA7" s="80" t="s">
        <v>128</v>
      </c>
      <c r="AB7" s="80">
        <v>63006</v>
      </c>
      <c r="AC7" s="80">
        <v>62867</v>
      </c>
      <c r="AD7" s="80">
        <v>63868</v>
      </c>
      <c r="AE7" s="80">
        <v>64819</v>
      </c>
      <c r="AF7" s="80">
        <v>29464</v>
      </c>
      <c r="AG7" s="80" t="s">
        <v>128</v>
      </c>
      <c r="AH7" s="80" t="s">
        <v>128</v>
      </c>
      <c r="AI7" s="80" t="s">
        <v>128</v>
      </c>
      <c r="AJ7" s="80" t="s">
        <v>128</v>
      </c>
      <c r="AK7" s="80" t="s">
        <v>128</v>
      </c>
      <c r="AL7" s="80" t="s">
        <v>128</v>
      </c>
      <c r="AM7" s="80" t="s">
        <v>128</v>
      </c>
      <c r="AN7" s="80" t="s">
        <v>128</v>
      </c>
      <c r="AO7" s="80" t="s">
        <v>128</v>
      </c>
      <c r="AP7" s="80" t="s">
        <v>128</v>
      </c>
      <c r="AQ7" s="80">
        <v>63006</v>
      </c>
      <c r="AR7" s="80">
        <v>62867</v>
      </c>
      <c r="AS7" s="80">
        <v>63868</v>
      </c>
      <c r="AT7" s="80">
        <v>64819</v>
      </c>
      <c r="AU7" s="80">
        <v>29464</v>
      </c>
      <c r="AV7" s="80">
        <v>147629</v>
      </c>
      <c r="AW7" s="80">
        <v>176717</v>
      </c>
      <c r="AX7" s="80">
        <v>324346</v>
      </c>
      <c r="AY7" s="83">
        <v>87.5</v>
      </c>
      <c r="AZ7" s="83">
        <v>104.6</v>
      </c>
      <c r="BA7" s="83">
        <v>67.900000000000006</v>
      </c>
      <c r="BB7" s="83">
        <v>70.2</v>
      </c>
      <c r="BC7" s="83">
        <v>54.7</v>
      </c>
      <c r="BD7" s="83">
        <v>129.69999999999999</v>
      </c>
      <c r="BE7" s="83">
        <v>135.9</v>
      </c>
      <c r="BF7" s="83">
        <v>130.5</v>
      </c>
      <c r="BG7" s="83">
        <v>129.9</v>
      </c>
      <c r="BH7" s="83">
        <v>130.19999999999999</v>
      </c>
      <c r="BI7" s="83">
        <v>100</v>
      </c>
      <c r="BJ7" s="83">
        <v>71.900000000000006</v>
      </c>
      <c r="BK7" s="83">
        <v>97.5</v>
      </c>
      <c r="BL7" s="83">
        <v>65.5</v>
      </c>
      <c r="BM7" s="83">
        <v>68</v>
      </c>
      <c r="BN7" s="83">
        <v>52.9</v>
      </c>
      <c r="BO7" s="83">
        <v>130.4</v>
      </c>
      <c r="BP7" s="83">
        <v>136.30000000000001</v>
      </c>
      <c r="BQ7" s="83">
        <v>130.69999999999999</v>
      </c>
      <c r="BR7" s="83">
        <v>128.9</v>
      </c>
      <c r="BS7" s="83">
        <v>129.30000000000001</v>
      </c>
      <c r="BT7" s="83">
        <v>100</v>
      </c>
      <c r="BU7" s="83">
        <v>1954.9</v>
      </c>
      <c r="BV7" s="83">
        <v>3724.5</v>
      </c>
      <c r="BW7" s="83">
        <v>3895</v>
      </c>
      <c r="BX7" s="83">
        <v>3798.6</v>
      </c>
      <c r="BY7" s="83">
        <v>10363.5</v>
      </c>
      <c r="BZ7" s="83">
        <v>716.7</v>
      </c>
      <c r="CA7" s="83">
        <v>688</v>
      </c>
      <c r="CB7" s="83">
        <v>707.7</v>
      </c>
      <c r="CC7" s="83">
        <v>749.1</v>
      </c>
      <c r="CD7" s="83">
        <v>763.6</v>
      </c>
      <c r="CE7" s="83">
        <v>100</v>
      </c>
      <c r="CF7" s="83">
        <v>38564.800000000003</v>
      </c>
      <c r="CG7" s="83">
        <v>28661.5</v>
      </c>
      <c r="CH7" s="83">
        <v>49131.4</v>
      </c>
      <c r="CI7" s="83">
        <v>47447.6</v>
      </c>
      <c r="CJ7" s="83">
        <v>64511.3</v>
      </c>
      <c r="CK7" s="83">
        <v>8014.2</v>
      </c>
      <c r="CL7" s="83">
        <v>8260</v>
      </c>
      <c r="CM7" s="83">
        <v>8600.1</v>
      </c>
      <c r="CN7" s="83">
        <v>9078.5</v>
      </c>
      <c r="CO7" s="83">
        <v>9106</v>
      </c>
      <c r="CP7" s="80">
        <v>939187</v>
      </c>
      <c r="CQ7" s="80">
        <v>157782</v>
      </c>
      <c r="CR7" s="80">
        <v>87079</v>
      </c>
      <c r="CS7" s="80">
        <v>80203</v>
      </c>
      <c r="CT7" s="80">
        <v>32099</v>
      </c>
      <c r="CU7" s="80">
        <v>1494682</v>
      </c>
      <c r="CV7" s="80">
        <v>1543942</v>
      </c>
      <c r="CW7" s="80">
        <v>1467681</v>
      </c>
      <c r="CX7" s="80">
        <v>1533303</v>
      </c>
      <c r="CY7" s="80">
        <v>1359753</v>
      </c>
      <c r="CZ7" s="80">
        <v>12050</v>
      </c>
      <c r="DA7" s="83">
        <v>59.5</v>
      </c>
      <c r="DB7" s="83">
        <v>59.6</v>
      </c>
      <c r="DC7" s="83">
        <v>60.5</v>
      </c>
      <c r="DD7" s="83">
        <v>61.4</v>
      </c>
      <c r="DE7" s="83">
        <v>27.8</v>
      </c>
      <c r="DF7" s="83">
        <v>37.700000000000003</v>
      </c>
      <c r="DG7" s="83">
        <v>36.200000000000003</v>
      </c>
      <c r="DH7" s="83">
        <v>36.5</v>
      </c>
      <c r="DI7" s="83">
        <v>35.299999999999997</v>
      </c>
      <c r="DJ7" s="83">
        <v>35</v>
      </c>
      <c r="DK7" s="83">
        <v>7.6</v>
      </c>
      <c r="DL7" s="83">
        <v>6.4</v>
      </c>
      <c r="DM7" s="83">
        <v>49.9</v>
      </c>
      <c r="DN7" s="83">
        <v>49.4</v>
      </c>
      <c r="DO7" s="83">
        <v>42.7</v>
      </c>
      <c r="DP7" s="83">
        <v>20</v>
      </c>
      <c r="DQ7" s="83">
        <v>18.2</v>
      </c>
      <c r="DR7" s="83">
        <v>20.9</v>
      </c>
      <c r="DS7" s="83">
        <v>21.1</v>
      </c>
      <c r="DT7" s="83">
        <v>19</v>
      </c>
      <c r="DU7" s="83">
        <v>0</v>
      </c>
      <c r="DV7" s="83">
        <v>0</v>
      </c>
      <c r="DW7" s="83">
        <v>0</v>
      </c>
      <c r="DX7" s="83">
        <v>0</v>
      </c>
      <c r="DY7" s="83">
        <v>0</v>
      </c>
      <c r="DZ7" s="83">
        <v>109.9</v>
      </c>
      <c r="EA7" s="83">
        <v>103.6</v>
      </c>
      <c r="EB7" s="83">
        <v>95.7</v>
      </c>
      <c r="EC7" s="83">
        <v>88.5</v>
      </c>
      <c r="ED7" s="83">
        <v>92.4</v>
      </c>
      <c r="EE7" s="83">
        <v>58.8</v>
      </c>
      <c r="EF7" s="83">
        <v>63.1</v>
      </c>
      <c r="EG7" s="83">
        <v>67.2</v>
      </c>
      <c r="EH7" s="83">
        <v>72.7</v>
      </c>
      <c r="EI7" s="83">
        <v>0</v>
      </c>
      <c r="EJ7" s="83">
        <v>59.6</v>
      </c>
      <c r="EK7" s="83">
        <v>60.3</v>
      </c>
      <c r="EL7" s="83">
        <v>60.2</v>
      </c>
      <c r="EM7" s="83">
        <v>61.2</v>
      </c>
      <c r="EN7" s="83">
        <v>61.9</v>
      </c>
      <c r="EO7" s="83">
        <v>100</v>
      </c>
      <c r="EP7" s="83">
        <v>100</v>
      </c>
      <c r="EQ7" s="83">
        <v>58.1</v>
      </c>
      <c r="ER7" s="83">
        <v>56.3</v>
      </c>
      <c r="ES7" s="83">
        <v>54.5</v>
      </c>
      <c r="ET7" s="83">
        <v>18.7</v>
      </c>
      <c r="EU7" s="83">
        <v>20.5</v>
      </c>
      <c r="EV7" s="83">
        <v>21.4</v>
      </c>
      <c r="EW7" s="83">
        <v>22.6</v>
      </c>
      <c r="EX7" s="83">
        <v>22.2</v>
      </c>
      <c r="EY7" s="80" t="s">
        <v>128</v>
      </c>
      <c r="EZ7" s="83" t="s">
        <v>128</v>
      </c>
      <c r="FA7" s="83" t="s">
        <v>128</v>
      </c>
      <c r="FB7" s="83" t="s">
        <v>128</v>
      </c>
      <c r="FC7" s="83" t="s">
        <v>128</v>
      </c>
      <c r="FD7" s="83" t="s">
        <v>128</v>
      </c>
      <c r="FE7" s="83">
        <v>39.1</v>
      </c>
      <c r="FF7" s="83">
        <v>37.299999999999997</v>
      </c>
      <c r="FG7" s="83">
        <v>38</v>
      </c>
      <c r="FH7" s="83">
        <v>36.5</v>
      </c>
      <c r="FI7" s="83">
        <v>36.6</v>
      </c>
      <c r="FJ7" s="83" t="s">
        <v>128</v>
      </c>
      <c r="FK7" s="83" t="s">
        <v>128</v>
      </c>
      <c r="FL7" s="83" t="s">
        <v>128</v>
      </c>
      <c r="FM7" s="83" t="s">
        <v>128</v>
      </c>
      <c r="FN7" s="83" t="s">
        <v>128</v>
      </c>
      <c r="FO7" s="83">
        <v>21.4</v>
      </c>
      <c r="FP7" s="83">
        <v>19.3</v>
      </c>
      <c r="FQ7" s="83">
        <v>20.6</v>
      </c>
      <c r="FR7" s="83">
        <v>21.6</v>
      </c>
      <c r="FS7" s="83">
        <v>20</v>
      </c>
      <c r="FT7" s="83" t="s">
        <v>128</v>
      </c>
      <c r="FU7" s="83" t="s">
        <v>128</v>
      </c>
      <c r="FV7" s="83" t="s">
        <v>128</v>
      </c>
      <c r="FW7" s="83" t="s">
        <v>128</v>
      </c>
      <c r="FX7" s="83" t="s">
        <v>128</v>
      </c>
      <c r="FY7" s="83">
        <v>89.4</v>
      </c>
      <c r="FZ7" s="83">
        <v>83.3</v>
      </c>
      <c r="GA7" s="83">
        <v>73.2</v>
      </c>
      <c r="GB7" s="83">
        <v>71.400000000000006</v>
      </c>
      <c r="GC7" s="83">
        <v>82</v>
      </c>
      <c r="GD7" s="83">
        <v>21</v>
      </c>
      <c r="GE7" s="83">
        <v>18.399999999999999</v>
      </c>
      <c r="GF7" s="83">
        <v>18.600000000000001</v>
      </c>
      <c r="GG7" s="83">
        <v>0</v>
      </c>
      <c r="GH7" s="83" t="s">
        <v>128</v>
      </c>
      <c r="GI7" s="83">
        <v>61.7</v>
      </c>
      <c r="GJ7" s="83">
        <v>62.1</v>
      </c>
      <c r="GK7" s="83">
        <v>62.6</v>
      </c>
      <c r="GL7" s="83">
        <v>63.4</v>
      </c>
      <c r="GM7" s="83">
        <v>63.8</v>
      </c>
      <c r="GN7" s="83" t="s">
        <v>128</v>
      </c>
      <c r="GO7" s="83" t="s">
        <v>128</v>
      </c>
      <c r="GP7" s="83" t="s">
        <v>128</v>
      </c>
      <c r="GQ7" s="83" t="s">
        <v>128</v>
      </c>
      <c r="GR7" s="83" t="s">
        <v>128</v>
      </c>
      <c r="GS7" s="83">
        <v>13.3</v>
      </c>
      <c r="GT7" s="83">
        <v>14.4</v>
      </c>
      <c r="GU7" s="83">
        <v>15.3</v>
      </c>
      <c r="GV7" s="83">
        <v>16.100000000000001</v>
      </c>
      <c r="GW7" s="83">
        <v>15.2</v>
      </c>
      <c r="GX7" s="80">
        <v>12050</v>
      </c>
      <c r="GY7" s="83">
        <v>59.5</v>
      </c>
      <c r="GZ7" s="83">
        <v>59.6</v>
      </c>
      <c r="HA7" s="83">
        <v>60.5</v>
      </c>
      <c r="HB7" s="83">
        <v>61.4</v>
      </c>
      <c r="HC7" s="83">
        <v>27.8</v>
      </c>
      <c r="HD7" s="83">
        <v>31.3</v>
      </c>
      <c r="HE7" s="83">
        <v>30.4</v>
      </c>
      <c r="HF7" s="83">
        <v>31.1</v>
      </c>
      <c r="HG7" s="83">
        <v>31.5</v>
      </c>
      <c r="HH7" s="83">
        <v>21.3</v>
      </c>
      <c r="HI7" s="83">
        <v>7.6</v>
      </c>
      <c r="HJ7" s="83">
        <v>6.4</v>
      </c>
      <c r="HK7" s="83">
        <v>49.9</v>
      </c>
      <c r="HL7" s="83">
        <v>49.4</v>
      </c>
      <c r="HM7" s="83">
        <v>42.7</v>
      </c>
      <c r="HN7" s="83">
        <v>8.4</v>
      </c>
      <c r="HO7" s="83">
        <v>7.2</v>
      </c>
      <c r="HP7" s="83">
        <v>45.8</v>
      </c>
      <c r="HQ7" s="83">
        <v>43.9</v>
      </c>
      <c r="HR7" s="83">
        <v>28.3</v>
      </c>
      <c r="HS7" s="83">
        <v>0</v>
      </c>
      <c r="HT7" s="83">
        <v>0</v>
      </c>
      <c r="HU7" s="83">
        <v>0</v>
      </c>
      <c r="HV7" s="83">
        <v>0</v>
      </c>
      <c r="HW7" s="83">
        <v>0</v>
      </c>
      <c r="HX7" s="83">
        <v>0</v>
      </c>
      <c r="HY7" s="83">
        <v>0</v>
      </c>
      <c r="HZ7" s="83">
        <v>0</v>
      </c>
      <c r="IA7" s="83">
        <v>0</v>
      </c>
      <c r="IB7" s="83">
        <v>0</v>
      </c>
      <c r="IC7" s="83">
        <v>69.3</v>
      </c>
      <c r="ID7" s="83">
        <v>74.8</v>
      </c>
      <c r="IE7" s="83">
        <v>79.099999999999994</v>
      </c>
      <c r="IF7" s="83">
        <v>85.8</v>
      </c>
      <c r="IG7" s="83">
        <v>0</v>
      </c>
      <c r="IH7" s="83">
        <v>73</v>
      </c>
      <c r="II7" s="83">
        <v>76.599999999999994</v>
      </c>
      <c r="IJ7" s="83">
        <v>80.400000000000006</v>
      </c>
      <c r="IK7" s="83">
        <v>84.9</v>
      </c>
      <c r="IL7" s="83">
        <v>76.900000000000006</v>
      </c>
      <c r="IM7" s="83">
        <v>100</v>
      </c>
      <c r="IN7" s="83">
        <v>100</v>
      </c>
      <c r="IO7" s="83">
        <v>58.1</v>
      </c>
      <c r="IP7" s="83">
        <v>56.3</v>
      </c>
      <c r="IQ7" s="83">
        <v>54.5</v>
      </c>
      <c r="IR7" s="83">
        <v>82.1</v>
      </c>
      <c r="IS7" s="83">
        <v>81.3</v>
      </c>
      <c r="IT7" s="83">
        <v>47.5</v>
      </c>
      <c r="IU7" s="83">
        <v>40.4</v>
      </c>
      <c r="IV7" s="83">
        <v>28.2</v>
      </c>
      <c r="IW7" s="80" t="s">
        <v>128</v>
      </c>
      <c r="IX7" s="83" t="s">
        <v>128</v>
      </c>
      <c r="IY7" s="83" t="s">
        <v>128</v>
      </c>
      <c r="IZ7" s="83" t="s">
        <v>128</v>
      </c>
      <c r="JA7" s="83" t="s">
        <v>128</v>
      </c>
      <c r="JB7" s="83" t="s">
        <v>128</v>
      </c>
      <c r="JC7" s="83">
        <v>14</v>
      </c>
      <c r="JD7" s="83">
        <v>15.5</v>
      </c>
      <c r="JE7" s="83">
        <v>13.1</v>
      </c>
      <c r="JF7" s="83">
        <v>19.899999999999999</v>
      </c>
      <c r="JG7" s="83">
        <v>16.899999999999999</v>
      </c>
      <c r="JH7" s="83" t="s">
        <v>128</v>
      </c>
      <c r="JI7" s="83" t="s">
        <v>128</v>
      </c>
      <c r="JJ7" s="83" t="s">
        <v>128</v>
      </c>
      <c r="JK7" s="83" t="s">
        <v>128</v>
      </c>
      <c r="JL7" s="83" t="s">
        <v>128</v>
      </c>
      <c r="JM7" s="83">
        <v>20.100000000000001</v>
      </c>
      <c r="JN7" s="83">
        <v>28.4</v>
      </c>
      <c r="JO7" s="83">
        <v>25</v>
      </c>
      <c r="JP7" s="83">
        <v>12.9</v>
      </c>
      <c r="JQ7" s="83">
        <v>14</v>
      </c>
      <c r="JR7" s="83" t="s">
        <v>128</v>
      </c>
      <c r="JS7" s="83" t="s">
        <v>128</v>
      </c>
      <c r="JT7" s="83" t="s">
        <v>128</v>
      </c>
      <c r="JU7" s="83" t="s">
        <v>128</v>
      </c>
      <c r="JV7" s="83" t="s">
        <v>128</v>
      </c>
      <c r="JW7" s="83">
        <v>224.7</v>
      </c>
      <c r="JX7" s="83">
        <v>167.2</v>
      </c>
      <c r="JY7" s="83">
        <v>267.7</v>
      </c>
      <c r="JZ7" s="83">
        <v>155.5</v>
      </c>
      <c r="KA7" s="83">
        <v>121</v>
      </c>
      <c r="KB7" s="83" t="s">
        <v>128</v>
      </c>
      <c r="KC7" s="83" t="s">
        <v>128</v>
      </c>
      <c r="KD7" s="83" t="s">
        <v>128</v>
      </c>
      <c r="KE7" s="83" t="s">
        <v>128</v>
      </c>
      <c r="KF7" s="83" t="s">
        <v>128</v>
      </c>
      <c r="KG7" s="83">
        <v>48.7</v>
      </c>
      <c r="KH7" s="83">
        <v>53.3</v>
      </c>
      <c r="KI7" s="83">
        <v>29</v>
      </c>
      <c r="KJ7" s="83">
        <v>32.4</v>
      </c>
      <c r="KK7" s="83">
        <v>42.4</v>
      </c>
      <c r="KL7" s="83" t="s">
        <v>128</v>
      </c>
      <c r="KM7" s="83" t="s">
        <v>128</v>
      </c>
      <c r="KN7" s="83" t="s">
        <v>128</v>
      </c>
      <c r="KO7" s="83" t="s">
        <v>128</v>
      </c>
      <c r="KP7" s="83" t="s">
        <v>128</v>
      </c>
      <c r="KQ7" s="83">
        <v>100</v>
      </c>
      <c r="KR7" s="83">
        <v>100</v>
      </c>
      <c r="KS7" s="83">
        <v>100</v>
      </c>
      <c r="KT7" s="83">
        <v>100</v>
      </c>
      <c r="KU7" s="83">
        <v>100</v>
      </c>
      <c r="KV7" s="80" t="s">
        <v>128</v>
      </c>
      <c r="KW7" s="83" t="s">
        <v>128</v>
      </c>
      <c r="KX7" s="83" t="s">
        <v>128</v>
      </c>
      <c r="KY7" s="83" t="s">
        <v>128</v>
      </c>
      <c r="KZ7" s="83" t="s">
        <v>128</v>
      </c>
      <c r="LA7" s="83" t="s">
        <v>128</v>
      </c>
      <c r="LB7" s="83">
        <v>11.8</v>
      </c>
      <c r="LC7" s="83">
        <v>15.3</v>
      </c>
      <c r="LD7" s="83">
        <v>15.4</v>
      </c>
      <c r="LE7" s="83">
        <v>15.1</v>
      </c>
      <c r="LF7" s="83">
        <v>15.5</v>
      </c>
      <c r="LG7" s="83" t="s">
        <v>128</v>
      </c>
      <c r="LH7" s="83" t="s">
        <v>128</v>
      </c>
      <c r="LI7" s="83" t="s">
        <v>128</v>
      </c>
      <c r="LJ7" s="83" t="s">
        <v>128</v>
      </c>
      <c r="LK7" s="83" t="s">
        <v>128</v>
      </c>
      <c r="LL7" s="83">
        <v>1.4</v>
      </c>
      <c r="LM7" s="83">
        <v>2.4</v>
      </c>
      <c r="LN7" s="83">
        <v>4.0999999999999996</v>
      </c>
      <c r="LO7" s="83">
        <v>2.2000000000000002</v>
      </c>
      <c r="LP7" s="83">
        <v>2.4</v>
      </c>
      <c r="LQ7" s="83" t="s">
        <v>128</v>
      </c>
      <c r="LR7" s="83" t="s">
        <v>128</v>
      </c>
      <c r="LS7" s="83" t="s">
        <v>128</v>
      </c>
      <c r="LT7" s="83" t="s">
        <v>128</v>
      </c>
      <c r="LU7" s="83" t="s">
        <v>128</v>
      </c>
      <c r="LV7" s="83">
        <v>596.79999999999995</v>
      </c>
      <c r="LW7" s="83">
        <v>494.6</v>
      </c>
      <c r="LX7" s="83">
        <v>469.5</v>
      </c>
      <c r="LY7" s="83">
        <v>391.3</v>
      </c>
      <c r="LZ7" s="83">
        <v>270.5</v>
      </c>
      <c r="MA7" s="83" t="s">
        <v>128</v>
      </c>
      <c r="MB7" s="83" t="s">
        <v>128</v>
      </c>
      <c r="MC7" s="83" t="s">
        <v>128</v>
      </c>
      <c r="MD7" s="83" t="s">
        <v>128</v>
      </c>
      <c r="ME7" s="83" t="s">
        <v>128</v>
      </c>
      <c r="MF7" s="83">
        <v>5.6</v>
      </c>
      <c r="MG7" s="83">
        <v>11.5</v>
      </c>
      <c r="MH7" s="83">
        <v>16.100000000000001</v>
      </c>
      <c r="MI7" s="83">
        <v>22.3</v>
      </c>
      <c r="MJ7" s="83">
        <v>27.3</v>
      </c>
      <c r="MK7" s="83" t="s">
        <v>128</v>
      </c>
      <c r="ML7" s="83" t="s">
        <v>128</v>
      </c>
      <c r="MM7" s="83" t="s">
        <v>128</v>
      </c>
      <c r="MN7" s="83" t="s">
        <v>128</v>
      </c>
      <c r="MO7" s="83" t="s">
        <v>128</v>
      </c>
      <c r="MP7" s="83">
        <v>100</v>
      </c>
      <c r="MQ7" s="83">
        <v>100</v>
      </c>
      <c r="MR7" s="83">
        <v>100</v>
      </c>
      <c r="MS7" s="83">
        <v>100</v>
      </c>
      <c r="MT7" s="83">
        <v>100</v>
      </c>
      <c r="MU7" s="83">
        <v>8</v>
      </c>
      <c r="MV7" s="83" t="s">
        <v>128</v>
      </c>
      <c r="MW7" s="83" t="s">
        <v>128</v>
      </c>
      <c r="MX7" s="83" t="s">
        <v>128</v>
      </c>
      <c r="MY7" s="83">
        <v>1</v>
      </c>
      <c r="MZ7" s="83">
        <v>1</v>
      </c>
      <c r="NA7" s="83">
        <v>1</v>
      </c>
      <c r="NB7" s="83">
        <v>1</v>
      </c>
      <c r="NC7" s="83" t="s">
        <v>128</v>
      </c>
      <c r="ND7" s="83" t="s">
        <v>128</v>
      </c>
      <c r="NE7" s="83" t="s">
        <v>128</v>
      </c>
      <c r="NF7" s="83" t="s">
        <v>128</v>
      </c>
      <c r="NG7" s="83" t="s">
        <v>128</v>
      </c>
      <c r="NH7" s="83" t="s">
        <v>128</v>
      </c>
      <c r="NI7" s="83" t="s">
        <v>128</v>
      </c>
      <c r="NJ7" s="83" t="s">
        <v>128</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132</v>
      </c>
      <c r="FB8" s="85"/>
      <c r="FC8" s="85"/>
      <c r="FD8" s="85"/>
      <c r="FE8" s="85"/>
      <c r="FF8" s="86"/>
      <c r="FG8" s="85"/>
      <c r="FH8" s="85"/>
      <c r="FI8" s="85" t="str">
        <f>FJ4</f>
        <v>修繕費比率（％）</v>
      </c>
      <c r="FJ8" s="85" t="b">
        <f>IF(SUM($M$6,$MU$7:$MX$7)=0,FALSE,TRUE)</f>
        <v>1</v>
      </c>
      <c r="FK8" s="87" t="s">
        <v>132</v>
      </c>
      <c r="FL8" s="85"/>
      <c r="FM8" s="85"/>
      <c r="FN8" s="85"/>
      <c r="FO8" s="85"/>
      <c r="FP8" s="85"/>
      <c r="FQ8" s="86"/>
      <c r="FR8" s="85"/>
      <c r="FS8" s="85" t="str">
        <f>FT4</f>
        <v>企業債残高対料金収入比率（％）</v>
      </c>
      <c r="FT8" s="85" t="b">
        <f>IF(SUM($M$6,$MU$7:$MX$7)=0,FALSE,TRUE)</f>
        <v>1</v>
      </c>
      <c r="FU8" s="87" t="s">
        <v>132</v>
      </c>
      <c r="FV8" s="85"/>
      <c r="FW8" s="85"/>
      <c r="FX8" s="85"/>
      <c r="FY8" s="85"/>
      <c r="FZ8" s="85"/>
      <c r="GA8" s="85"/>
      <c r="GB8" s="86"/>
      <c r="GC8" s="85" t="str">
        <f>GD4</f>
        <v>有形固定資産減価償却率（％）</v>
      </c>
      <c r="GD8" s="85" t="b">
        <f>IF(SUM($M$6,$MU$7:$MX$7)=0,FALSE,TRUE)</f>
        <v>1</v>
      </c>
      <c r="GE8" s="87" t="s">
        <v>132</v>
      </c>
      <c r="GF8" s="85"/>
      <c r="GG8" s="85"/>
      <c r="GH8" s="85"/>
      <c r="GI8" s="85"/>
      <c r="GJ8" s="85"/>
      <c r="GK8" s="85"/>
      <c r="GL8" s="85"/>
      <c r="GM8" s="85" t="str">
        <f>GN4</f>
        <v>FIT収入割合（％）</v>
      </c>
      <c r="GN8" s="85" t="b">
        <f>IF(SUM($M$6,$MU$7:$MX$7)=0,FALSE,TRUE)</f>
        <v>1</v>
      </c>
      <c r="GO8" s="87" t="s">
        <v>132</v>
      </c>
      <c r="GP8" s="85"/>
      <c r="GQ8" s="85"/>
      <c r="GR8" s="85"/>
      <c r="GS8" s="84"/>
      <c r="GT8" s="84"/>
      <c r="GU8" s="84"/>
      <c r="GV8" s="84"/>
      <c r="GW8" s="85" t="str">
        <f>GX5</f>
        <v>最大出力合計</v>
      </c>
      <c r="GX8" s="85" t="str">
        <f>GY4</f>
        <v>設備利用率（％）</v>
      </c>
      <c r="GY8" s="85" t="b">
        <f>IF(SUM($N$7,$MY$7:$NB$7)=0,FALSE,TRUE)</f>
        <v>1</v>
      </c>
      <c r="GZ8" s="87" t="s">
        <v>132</v>
      </c>
      <c r="HA8" s="85"/>
      <c r="HB8" s="85"/>
      <c r="HC8" s="85"/>
      <c r="HD8" s="85"/>
      <c r="HE8" s="86"/>
      <c r="HF8" s="85"/>
      <c r="HG8" s="85"/>
      <c r="HH8" s="85" t="str">
        <f>HI4</f>
        <v>修繕費比率（％）</v>
      </c>
      <c r="HI8" s="85" t="b">
        <f>IF(SUM($N$7,$MY$7:$NB$7)=0,FALSE,TRUE)</f>
        <v>1</v>
      </c>
      <c r="HJ8" s="87" t="s">
        <v>132</v>
      </c>
      <c r="HK8" s="85"/>
      <c r="HL8" s="85"/>
      <c r="HM8" s="85"/>
      <c r="HN8" s="85"/>
      <c r="HO8" s="85"/>
      <c r="HP8" s="86"/>
      <c r="HQ8" s="85"/>
      <c r="HR8" s="85" t="str">
        <f>HS4</f>
        <v>企業債残高対料金収入比率（％）</v>
      </c>
      <c r="HS8" s="85" t="b">
        <f>IF(SUM($N$7,$MY$7:$NB$7)=0,FALSE,TRUE)</f>
        <v>1</v>
      </c>
      <c r="HT8" s="87" t="s">
        <v>132</v>
      </c>
      <c r="HU8" s="85"/>
      <c r="HV8" s="85"/>
      <c r="HW8" s="85"/>
      <c r="HX8" s="85"/>
      <c r="HY8" s="85"/>
      <c r="HZ8" s="85"/>
      <c r="IA8" s="86"/>
      <c r="IB8" s="85" t="str">
        <f>IC4</f>
        <v>有形固定資産減価償却率（％）</v>
      </c>
      <c r="IC8" s="85" t="b">
        <f>IF(SUM($N$7,$MY$7:$NB$7)=0,FALSE,TRUE)</f>
        <v>1</v>
      </c>
      <c r="ID8" s="87" t="s">
        <v>132</v>
      </c>
      <c r="IE8" s="85"/>
      <c r="IF8" s="85"/>
      <c r="IG8" s="85"/>
      <c r="IH8" s="85"/>
      <c r="II8" s="85"/>
      <c r="IJ8" s="85"/>
      <c r="IK8" s="85"/>
      <c r="IL8" s="85" t="str">
        <f>IM4</f>
        <v>FIT収入割合（％）</v>
      </c>
      <c r="IM8" s="85" t="b">
        <f>IF(SUM($N$7,$MY$7:$NB$7)=0,FALSE,TRUE)</f>
        <v>1</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f>IF(SUM($O$7,$NC$7:$NF$7)=0,FALSE,TRUE)</f>
        <v>0</v>
      </c>
      <c r="KC8" s="87" t="s">
        <v>132</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f>IF(SUM($P$7,$NG$7:$NJ$7)=0,FALSE,TRUE)</f>
        <v>0</v>
      </c>
      <c r="MB8" s="87" t="s">
        <v>132</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（最大出力合計12,050kW）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（最大出力合計12,050kW）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87.5</v>
      </c>
      <c r="AZ11" s="95">
        <f>AZ7</f>
        <v>104.6</v>
      </c>
      <c r="BA11" s="95">
        <f>BA7</f>
        <v>67.900000000000006</v>
      </c>
      <c r="BB11" s="95">
        <f>BB7</f>
        <v>70.2</v>
      </c>
      <c r="BC11" s="95">
        <f>BC7</f>
        <v>54.7</v>
      </c>
      <c r="BD11" s="84"/>
      <c r="BE11" s="84"/>
      <c r="BF11" s="84"/>
      <c r="BG11" s="84"/>
      <c r="BH11" s="84"/>
      <c r="BI11" s="94" t="s">
        <v>140</v>
      </c>
      <c r="BJ11" s="95">
        <f>BJ7</f>
        <v>71.900000000000006</v>
      </c>
      <c r="BK11" s="95">
        <f>BK7</f>
        <v>97.5</v>
      </c>
      <c r="BL11" s="95">
        <f>BL7</f>
        <v>65.5</v>
      </c>
      <c r="BM11" s="95">
        <f>BM7</f>
        <v>68</v>
      </c>
      <c r="BN11" s="95">
        <f>BN7</f>
        <v>52.9</v>
      </c>
      <c r="BO11" s="84"/>
      <c r="BP11" s="84"/>
      <c r="BQ11" s="84"/>
      <c r="BR11" s="84"/>
      <c r="BS11" s="84"/>
      <c r="BT11" s="94" t="s">
        <v>140</v>
      </c>
      <c r="BU11" s="95">
        <f>BU7</f>
        <v>1954.9</v>
      </c>
      <c r="BV11" s="95">
        <f>BV7</f>
        <v>3724.5</v>
      </c>
      <c r="BW11" s="95">
        <f>BW7</f>
        <v>3895</v>
      </c>
      <c r="BX11" s="95">
        <f>BX7</f>
        <v>3798.6</v>
      </c>
      <c r="BY11" s="95">
        <f>BY7</f>
        <v>10363.5</v>
      </c>
      <c r="BZ11" s="84"/>
      <c r="CA11" s="84"/>
      <c r="CB11" s="84"/>
      <c r="CC11" s="84"/>
      <c r="CD11" s="84"/>
      <c r="CE11" s="94" t="s">
        <v>140</v>
      </c>
      <c r="CF11" s="95">
        <f>CF7</f>
        <v>38564.800000000003</v>
      </c>
      <c r="CG11" s="95">
        <f>CG7</f>
        <v>28661.5</v>
      </c>
      <c r="CH11" s="95">
        <f>CH7</f>
        <v>49131.4</v>
      </c>
      <c r="CI11" s="95">
        <f>CI7</f>
        <v>47447.6</v>
      </c>
      <c r="CJ11" s="95">
        <f>CJ7</f>
        <v>64511.3</v>
      </c>
      <c r="CK11" s="84"/>
      <c r="CL11" s="84"/>
      <c r="CM11" s="84"/>
      <c r="CN11" s="84"/>
      <c r="CO11" s="94" t="s">
        <v>140</v>
      </c>
      <c r="CP11" s="96">
        <f>CP7</f>
        <v>939187</v>
      </c>
      <c r="CQ11" s="96">
        <f>CQ7</f>
        <v>157782</v>
      </c>
      <c r="CR11" s="96">
        <f>CR7</f>
        <v>87079</v>
      </c>
      <c r="CS11" s="96">
        <f>CS7</f>
        <v>80203</v>
      </c>
      <c r="CT11" s="96">
        <f>CT7</f>
        <v>32099</v>
      </c>
      <c r="CU11" s="84"/>
      <c r="CV11" s="84"/>
      <c r="CW11" s="84"/>
      <c r="CX11" s="84"/>
      <c r="CY11" s="84"/>
      <c r="CZ11" s="94" t="s">
        <v>140</v>
      </c>
      <c r="DA11" s="95">
        <f>DA7</f>
        <v>59.5</v>
      </c>
      <c r="DB11" s="95">
        <f>DB7</f>
        <v>59.6</v>
      </c>
      <c r="DC11" s="95">
        <f>DC7</f>
        <v>60.5</v>
      </c>
      <c r="DD11" s="95">
        <f>DD7</f>
        <v>61.4</v>
      </c>
      <c r="DE11" s="95">
        <f>DE7</f>
        <v>27.8</v>
      </c>
      <c r="DF11" s="84"/>
      <c r="DG11" s="84"/>
      <c r="DH11" s="84"/>
      <c r="DI11" s="84"/>
      <c r="DJ11" s="94" t="s">
        <v>140</v>
      </c>
      <c r="DK11" s="95">
        <f>DK7</f>
        <v>7.6</v>
      </c>
      <c r="DL11" s="95">
        <f>DL7</f>
        <v>6.4</v>
      </c>
      <c r="DM11" s="95">
        <f>DM7</f>
        <v>49.9</v>
      </c>
      <c r="DN11" s="95">
        <f>DN7</f>
        <v>49.4</v>
      </c>
      <c r="DO11" s="95">
        <f>DO7</f>
        <v>42.7</v>
      </c>
      <c r="DP11" s="84"/>
      <c r="DQ11" s="84"/>
      <c r="DR11" s="84"/>
      <c r="DS11" s="84"/>
      <c r="DT11" s="94" t="s">
        <v>140</v>
      </c>
      <c r="DU11" s="95">
        <f>DU7</f>
        <v>0</v>
      </c>
      <c r="DV11" s="95">
        <f>DV7</f>
        <v>0</v>
      </c>
      <c r="DW11" s="95">
        <f>DW7</f>
        <v>0</v>
      </c>
      <c r="DX11" s="95">
        <f>DX7</f>
        <v>0</v>
      </c>
      <c r="DY11" s="95">
        <f>DY7</f>
        <v>0</v>
      </c>
      <c r="DZ11" s="84"/>
      <c r="EA11" s="84"/>
      <c r="EB11" s="84"/>
      <c r="EC11" s="84"/>
      <c r="ED11" s="94" t="s">
        <v>140</v>
      </c>
      <c r="EE11" s="95">
        <f>EE7</f>
        <v>58.8</v>
      </c>
      <c r="EF11" s="95">
        <f>EF7</f>
        <v>63.1</v>
      </c>
      <c r="EG11" s="95">
        <f>EG7</f>
        <v>67.2</v>
      </c>
      <c r="EH11" s="95">
        <f>EH7</f>
        <v>72.7</v>
      </c>
      <c r="EI11" s="95">
        <f>EI7</f>
        <v>0</v>
      </c>
      <c r="EJ11" s="84"/>
      <c r="EK11" s="84"/>
      <c r="EL11" s="84"/>
      <c r="EM11" s="84"/>
      <c r="EN11" s="94" t="s">
        <v>140</v>
      </c>
      <c r="EO11" s="95">
        <f>EO7</f>
        <v>100</v>
      </c>
      <c r="EP11" s="95">
        <f>EP7</f>
        <v>100</v>
      </c>
      <c r="EQ11" s="95">
        <f>EQ7</f>
        <v>58.1</v>
      </c>
      <c r="ER11" s="95">
        <f>ER7</f>
        <v>56.3</v>
      </c>
      <c r="ES11" s="95">
        <f>ES7</f>
        <v>54.5</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f>GD7</f>
        <v>21</v>
      </c>
      <c r="GE11" s="95">
        <f>GE7</f>
        <v>18.399999999999999</v>
      </c>
      <c r="GF11" s="95">
        <f>GF7</f>
        <v>18.600000000000001</v>
      </c>
      <c r="GG11" s="95">
        <f>GG7</f>
        <v>0</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f>GY7</f>
        <v>59.5</v>
      </c>
      <c r="GZ11" s="95">
        <f>GZ7</f>
        <v>59.6</v>
      </c>
      <c r="HA11" s="95">
        <f>HA7</f>
        <v>60.5</v>
      </c>
      <c r="HB11" s="95">
        <f>HB7</f>
        <v>61.4</v>
      </c>
      <c r="HC11" s="95">
        <f>HC7</f>
        <v>27.8</v>
      </c>
      <c r="HD11" s="84"/>
      <c r="HE11" s="84"/>
      <c r="HF11" s="84"/>
      <c r="HG11" s="84"/>
      <c r="HH11" s="94" t="s">
        <v>140</v>
      </c>
      <c r="HI11" s="95">
        <f>HI7</f>
        <v>7.6</v>
      </c>
      <c r="HJ11" s="95">
        <f>HJ7</f>
        <v>6.4</v>
      </c>
      <c r="HK11" s="95">
        <f>HK7</f>
        <v>49.9</v>
      </c>
      <c r="HL11" s="95">
        <f>HL7</f>
        <v>49.4</v>
      </c>
      <c r="HM11" s="95">
        <f>HM7</f>
        <v>42.7</v>
      </c>
      <c r="HN11" s="84"/>
      <c r="HO11" s="84"/>
      <c r="HP11" s="84"/>
      <c r="HQ11" s="84"/>
      <c r="HR11" s="94" t="s">
        <v>140</v>
      </c>
      <c r="HS11" s="95">
        <f>HS7</f>
        <v>0</v>
      </c>
      <c r="HT11" s="95">
        <f>HT7</f>
        <v>0</v>
      </c>
      <c r="HU11" s="95">
        <f>HU7</f>
        <v>0</v>
      </c>
      <c r="HV11" s="95">
        <f>HV7</f>
        <v>0</v>
      </c>
      <c r="HW11" s="95">
        <f>HW7</f>
        <v>0</v>
      </c>
      <c r="HX11" s="84"/>
      <c r="HY11" s="84"/>
      <c r="HZ11" s="84"/>
      <c r="IA11" s="84"/>
      <c r="IB11" s="94" t="s">
        <v>140</v>
      </c>
      <c r="IC11" s="95">
        <f>IC7</f>
        <v>69.3</v>
      </c>
      <c r="ID11" s="95">
        <f>ID7</f>
        <v>74.8</v>
      </c>
      <c r="IE11" s="95">
        <f>IE7</f>
        <v>79.099999999999994</v>
      </c>
      <c r="IF11" s="95">
        <f>IF7</f>
        <v>85.8</v>
      </c>
      <c r="IG11" s="95">
        <f>IG7</f>
        <v>0</v>
      </c>
      <c r="IH11" s="84"/>
      <c r="II11" s="84"/>
      <c r="IJ11" s="84"/>
      <c r="IK11" s="84"/>
      <c r="IL11" s="94" t="s">
        <v>140</v>
      </c>
      <c r="IM11" s="95">
        <f>IM7</f>
        <v>100</v>
      </c>
      <c r="IN11" s="95">
        <f>IN7</f>
        <v>100</v>
      </c>
      <c r="IO11" s="95">
        <f>IO7</f>
        <v>58.1</v>
      </c>
      <c r="IP11" s="95">
        <f>IP7</f>
        <v>56.3</v>
      </c>
      <c r="IQ11" s="95">
        <f>IQ7</f>
        <v>54.5</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129.69999999999999</v>
      </c>
      <c r="AZ12" s="95">
        <f>BE7</f>
        <v>135.9</v>
      </c>
      <c r="BA12" s="95">
        <f>BF7</f>
        <v>130.5</v>
      </c>
      <c r="BB12" s="95">
        <f>BG7</f>
        <v>129.9</v>
      </c>
      <c r="BC12" s="95">
        <f>BH7</f>
        <v>130.19999999999999</v>
      </c>
      <c r="BD12" s="84"/>
      <c r="BE12" s="84"/>
      <c r="BF12" s="84"/>
      <c r="BG12" s="84"/>
      <c r="BH12" s="84"/>
      <c r="BI12" s="94" t="s">
        <v>141</v>
      </c>
      <c r="BJ12" s="95">
        <f>BO7</f>
        <v>130.4</v>
      </c>
      <c r="BK12" s="95">
        <f>BP7</f>
        <v>136.30000000000001</v>
      </c>
      <c r="BL12" s="95">
        <f>BQ7</f>
        <v>130.69999999999999</v>
      </c>
      <c r="BM12" s="95">
        <f>BR7</f>
        <v>128.9</v>
      </c>
      <c r="BN12" s="95">
        <f>BS7</f>
        <v>129.30000000000001</v>
      </c>
      <c r="BO12" s="84"/>
      <c r="BP12" s="84"/>
      <c r="BQ12" s="84"/>
      <c r="BR12" s="84"/>
      <c r="BS12" s="84"/>
      <c r="BT12" s="94" t="s">
        <v>141</v>
      </c>
      <c r="BU12" s="95">
        <f>BZ7</f>
        <v>716.7</v>
      </c>
      <c r="BV12" s="95">
        <f>CA7</f>
        <v>688</v>
      </c>
      <c r="BW12" s="95">
        <f>CB7</f>
        <v>707.7</v>
      </c>
      <c r="BX12" s="95">
        <f>CC7</f>
        <v>749.1</v>
      </c>
      <c r="BY12" s="95">
        <f>CD7</f>
        <v>763.6</v>
      </c>
      <c r="BZ12" s="84"/>
      <c r="CA12" s="84"/>
      <c r="CB12" s="84"/>
      <c r="CC12" s="84"/>
      <c r="CD12" s="84"/>
      <c r="CE12" s="94" t="s">
        <v>141</v>
      </c>
      <c r="CF12" s="95">
        <f>CK7</f>
        <v>8014.2</v>
      </c>
      <c r="CG12" s="95">
        <f>CL7</f>
        <v>8260</v>
      </c>
      <c r="CH12" s="95">
        <f>CM7</f>
        <v>8600.1</v>
      </c>
      <c r="CI12" s="95">
        <f>CN7</f>
        <v>9078.5</v>
      </c>
      <c r="CJ12" s="95">
        <f>CO7</f>
        <v>9106</v>
      </c>
      <c r="CK12" s="84"/>
      <c r="CL12" s="84"/>
      <c r="CM12" s="84"/>
      <c r="CN12" s="84"/>
      <c r="CO12" s="94" t="s">
        <v>141</v>
      </c>
      <c r="CP12" s="96">
        <f>CU7</f>
        <v>1494682</v>
      </c>
      <c r="CQ12" s="96">
        <f>CV7</f>
        <v>1543942</v>
      </c>
      <c r="CR12" s="96">
        <f>CW7</f>
        <v>1467681</v>
      </c>
      <c r="CS12" s="96">
        <f>CX7</f>
        <v>1533303</v>
      </c>
      <c r="CT12" s="96">
        <f>CY7</f>
        <v>1359753</v>
      </c>
      <c r="CU12" s="84"/>
      <c r="CV12" s="84"/>
      <c r="CW12" s="84"/>
      <c r="CX12" s="84"/>
      <c r="CY12" s="84"/>
      <c r="CZ12" s="94" t="s">
        <v>141</v>
      </c>
      <c r="DA12" s="95">
        <f>DF7</f>
        <v>37.700000000000003</v>
      </c>
      <c r="DB12" s="95">
        <f>DG7</f>
        <v>36.200000000000003</v>
      </c>
      <c r="DC12" s="95">
        <f>DH7</f>
        <v>36.5</v>
      </c>
      <c r="DD12" s="95">
        <f>DI7</f>
        <v>35.299999999999997</v>
      </c>
      <c r="DE12" s="95">
        <f>DJ7</f>
        <v>35</v>
      </c>
      <c r="DF12" s="84"/>
      <c r="DG12" s="84"/>
      <c r="DH12" s="84"/>
      <c r="DI12" s="84"/>
      <c r="DJ12" s="94" t="s">
        <v>141</v>
      </c>
      <c r="DK12" s="95">
        <f>DP7</f>
        <v>20</v>
      </c>
      <c r="DL12" s="95">
        <f>DQ7</f>
        <v>18.2</v>
      </c>
      <c r="DM12" s="95">
        <f>DR7</f>
        <v>20.9</v>
      </c>
      <c r="DN12" s="95">
        <f>DS7</f>
        <v>21.1</v>
      </c>
      <c r="DO12" s="95">
        <f>DT7</f>
        <v>19</v>
      </c>
      <c r="DP12" s="84"/>
      <c r="DQ12" s="84"/>
      <c r="DR12" s="84"/>
      <c r="DS12" s="84"/>
      <c r="DT12" s="94" t="s">
        <v>141</v>
      </c>
      <c r="DU12" s="95">
        <f>DZ7</f>
        <v>109.9</v>
      </c>
      <c r="DV12" s="95">
        <f>EA7</f>
        <v>103.6</v>
      </c>
      <c r="DW12" s="95">
        <f>EB7</f>
        <v>95.7</v>
      </c>
      <c r="DX12" s="95">
        <f>EC7</f>
        <v>88.5</v>
      </c>
      <c r="DY12" s="95">
        <f>ED7</f>
        <v>92.4</v>
      </c>
      <c r="DZ12" s="84"/>
      <c r="EA12" s="84"/>
      <c r="EB12" s="84"/>
      <c r="EC12" s="84"/>
      <c r="ED12" s="94" t="s">
        <v>141</v>
      </c>
      <c r="EE12" s="95">
        <f>EJ7</f>
        <v>59.6</v>
      </c>
      <c r="EF12" s="95">
        <f>EK7</f>
        <v>60.3</v>
      </c>
      <c r="EG12" s="95">
        <f>EL7</f>
        <v>60.2</v>
      </c>
      <c r="EH12" s="95">
        <f>EM7</f>
        <v>61.2</v>
      </c>
      <c r="EI12" s="95">
        <f>EN7</f>
        <v>61.9</v>
      </c>
      <c r="EJ12" s="84"/>
      <c r="EK12" s="84"/>
      <c r="EL12" s="84"/>
      <c r="EM12" s="84"/>
      <c r="EN12" s="94" t="s">
        <v>141</v>
      </c>
      <c r="EO12" s="95">
        <f>ET7</f>
        <v>18.7</v>
      </c>
      <c r="EP12" s="95">
        <f>EU7</f>
        <v>20.5</v>
      </c>
      <c r="EQ12" s="95">
        <f>EV7</f>
        <v>21.4</v>
      </c>
      <c r="ER12" s="95">
        <f>EW7</f>
        <v>22.6</v>
      </c>
      <c r="ES12" s="95">
        <f>EX7</f>
        <v>22.2</v>
      </c>
      <c r="ET12" s="84"/>
      <c r="EU12" s="84"/>
      <c r="EV12" s="84"/>
      <c r="EW12" s="84"/>
      <c r="EX12" s="84"/>
      <c r="EY12" s="94" t="s">
        <v>141</v>
      </c>
      <c r="EZ12" s="95">
        <f>IF($EZ$8,FE7,"-")</f>
        <v>39.1</v>
      </c>
      <c r="FA12" s="95">
        <f>IF($EZ$8,FF7,"-")</f>
        <v>37.299999999999997</v>
      </c>
      <c r="FB12" s="95">
        <f>IF($EZ$8,FG7,"-")</f>
        <v>38</v>
      </c>
      <c r="FC12" s="95">
        <f>IF($EZ$8,FH7,"-")</f>
        <v>36.5</v>
      </c>
      <c r="FD12" s="95">
        <f>IF($EZ$8,FI7,"-")</f>
        <v>36.6</v>
      </c>
      <c r="FE12" s="84"/>
      <c r="FF12" s="84"/>
      <c r="FG12" s="84"/>
      <c r="FH12" s="84"/>
      <c r="FI12" s="94" t="s">
        <v>141</v>
      </c>
      <c r="FJ12" s="95">
        <f>IF($FJ$8,FO7,"-")</f>
        <v>21.4</v>
      </c>
      <c r="FK12" s="95">
        <f>IF($FJ$8,FP7,"-")</f>
        <v>19.3</v>
      </c>
      <c r="FL12" s="95">
        <f>IF($FJ$8,FQ7,"-")</f>
        <v>20.6</v>
      </c>
      <c r="FM12" s="95">
        <f>IF($FJ$8,FR7,"-")</f>
        <v>21.6</v>
      </c>
      <c r="FN12" s="95">
        <f>IF($FJ$8,FS7,"-")</f>
        <v>20</v>
      </c>
      <c r="FO12" s="84"/>
      <c r="FP12" s="84"/>
      <c r="FQ12" s="84"/>
      <c r="FR12" s="84"/>
      <c r="FS12" s="94" t="s">
        <v>141</v>
      </c>
      <c r="FT12" s="95">
        <f>IF($FT$8,FY7,"-")</f>
        <v>89.4</v>
      </c>
      <c r="FU12" s="95">
        <f>IF($FT$8,FZ7,"-")</f>
        <v>83.3</v>
      </c>
      <c r="FV12" s="95">
        <f>IF($FT$8,GA7,"-")</f>
        <v>73.2</v>
      </c>
      <c r="FW12" s="95">
        <f>IF($FT$8,GB7,"-")</f>
        <v>71.400000000000006</v>
      </c>
      <c r="FX12" s="95">
        <f>IF($FT$8,GC7,"-")</f>
        <v>82</v>
      </c>
      <c r="FY12" s="84"/>
      <c r="FZ12" s="84"/>
      <c r="GA12" s="84"/>
      <c r="GB12" s="84"/>
      <c r="GC12" s="94" t="s">
        <v>141</v>
      </c>
      <c r="GD12" s="95">
        <f>IF($GD$8,GI7,"-")</f>
        <v>61.7</v>
      </c>
      <c r="GE12" s="95">
        <f>IF($GD$8,GJ7,"-")</f>
        <v>62.1</v>
      </c>
      <c r="GF12" s="95">
        <f>IF($GD$8,GK7,"-")</f>
        <v>62.6</v>
      </c>
      <c r="GG12" s="95">
        <f>IF($GD$8,GL7,"-")</f>
        <v>63.4</v>
      </c>
      <c r="GH12" s="95">
        <f>IF($GD$8,GM7,"-")</f>
        <v>63.8</v>
      </c>
      <c r="GI12" s="84"/>
      <c r="GJ12" s="84"/>
      <c r="GK12" s="84"/>
      <c r="GL12" s="84"/>
      <c r="GM12" s="94" t="s">
        <v>141</v>
      </c>
      <c r="GN12" s="95">
        <f>IF($GN$8,GS7,"-")</f>
        <v>13.3</v>
      </c>
      <c r="GO12" s="95">
        <f>IF($GN$8,GT7,"-")</f>
        <v>14.4</v>
      </c>
      <c r="GP12" s="95">
        <f>IF($GN$8,GU7,"-")</f>
        <v>15.3</v>
      </c>
      <c r="GQ12" s="95">
        <f>IF($GN$8,GV7,"-")</f>
        <v>16.100000000000001</v>
      </c>
      <c r="GR12" s="95">
        <f>IF($GN$8,GW7,"-")</f>
        <v>15.2</v>
      </c>
      <c r="GS12" s="84"/>
      <c r="GT12" s="84"/>
      <c r="GU12" s="84"/>
      <c r="GV12" s="84"/>
      <c r="GW12" s="84"/>
      <c r="GX12" s="94" t="s">
        <v>141</v>
      </c>
      <c r="GY12" s="95">
        <f>IF($GY$8,HD7,"-")</f>
        <v>31.3</v>
      </c>
      <c r="GZ12" s="95">
        <f>IF($GY$8,HE7,"-")</f>
        <v>30.4</v>
      </c>
      <c r="HA12" s="95">
        <f>IF($GY$8,HF7,"-")</f>
        <v>31.1</v>
      </c>
      <c r="HB12" s="95">
        <f>IF($GY$8,HG7,"-")</f>
        <v>31.5</v>
      </c>
      <c r="HC12" s="95">
        <f>IF($GY$8,HH7,"-")</f>
        <v>21.3</v>
      </c>
      <c r="HD12" s="84"/>
      <c r="HE12" s="84"/>
      <c r="HF12" s="84"/>
      <c r="HG12" s="84"/>
      <c r="HH12" s="94" t="s">
        <v>141</v>
      </c>
      <c r="HI12" s="95">
        <f>IF($HI$8,HN7,"-")</f>
        <v>8.4</v>
      </c>
      <c r="HJ12" s="95">
        <f>IF($HI$8,HO7,"-")</f>
        <v>7.2</v>
      </c>
      <c r="HK12" s="95">
        <f>IF($HI$8,HP7,"-")</f>
        <v>45.8</v>
      </c>
      <c r="HL12" s="95">
        <f>IF($HI$8,HQ7,"-")</f>
        <v>43.9</v>
      </c>
      <c r="HM12" s="95">
        <f>IF($HI$8,HR7,"-")</f>
        <v>28.3</v>
      </c>
      <c r="HN12" s="84"/>
      <c r="HO12" s="84"/>
      <c r="HP12" s="84"/>
      <c r="HQ12" s="84"/>
      <c r="HR12" s="94" t="s">
        <v>141</v>
      </c>
      <c r="HS12" s="95">
        <f>IF($HS$8,HX7,"-")</f>
        <v>0</v>
      </c>
      <c r="HT12" s="95">
        <f>IF($HS$8,HY7,"-")</f>
        <v>0</v>
      </c>
      <c r="HU12" s="95">
        <f>IF($HS$8,HZ7,"-")</f>
        <v>0</v>
      </c>
      <c r="HV12" s="95">
        <f>IF($HS$8,IA7,"-")</f>
        <v>0</v>
      </c>
      <c r="HW12" s="95">
        <f>IF($HS$8,IB7,"-")</f>
        <v>0</v>
      </c>
      <c r="HX12" s="84"/>
      <c r="HY12" s="84"/>
      <c r="HZ12" s="84"/>
      <c r="IA12" s="84"/>
      <c r="IB12" s="94" t="s">
        <v>141</v>
      </c>
      <c r="IC12" s="95">
        <f>IF($IC$8,IH7,"-")</f>
        <v>73</v>
      </c>
      <c r="ID12" s="95">
        <f>IF($IC$8,II7,"-")</f>
        <v>76.599999999999994</v>
      </c>
      <c r="IE12" s="95">
        <f>IF($IC$8,IJ7,"-")</f>
        <v>80.400000000000006</v>
      </c>
      <c r="IF12" s="95">
        <f>IF($IC$8,IK7,"-")</f>
        <v>84.9</v>
      </c>
      <c r="IG12" s="95">
        <f>IF($IC$8,IL7,"-")</f>
        <v>76.900000000000006</v>
      </c>
      <c r="IH12" s="84"/>
      <c r="II12" s="84"/>
      <c r="IJ12" s="84"/>
      <c r="IK12" s="84"/>
      <c r="IL12" s="94" t="s">
        <v>141</v>
      </c>
      <c r="IM12" s="95">
        <f>IF($IM$8,IR7,"-")</f>
        <v>82.1</v>
      </c>
      <c r="IN12" s="95">
        <f>IF($IM$8,IS7,"-")</f>
        <v>81.3</v>
      </c>
      <c r="IO12" s="95">
        <f>IF($IM$8,IT7,"-")</f>
        <v>47.5</v>
      </c>
      <c r="IP12" s="95">
        <f>IF($IM$8,IU7,"-")</f>
        <v>40.4</v>
      </c>
      <c r="IQ12" s="95">
        <f>IF($IM$8,IV7,"-")</f>
        <v>28.2</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t="str">
        <f>IF($KW$8,LB7,"-")</f>
        <v>-</v>
      </c>
      <c r="KX12" s="95" t="str">
        <f>IF($KW$8,LC7,"-")</f>
        <v>-</v>
      </c>
      <c r="KY12" s="95" t="str">
        <f>IF($KW$8,LD7,"-")</f>
        <v>-</v>
      </c>
      <c r="KZ12" s="95" t="str">
        <f>IF($KW$8,LE7,"-")</f>
        <v>-</v>
      </c>
      <c r="LA12" s="95" t="str">
        <f>IF($KW$8,LF7,"-")</f>
        <v>-</v>
      </c>
      <c r="LB12" s="84"/>
      <c r="LC12" s="84"/>
      <c r="LD12" s="84"/>
      <c r="LE12" s="84"/>
      <c r="LF12" s="94" t="s">
        <v>141</v>
      </c>
      <c r="LG12" s="95" t="str">
        <f>IF($LG$8,LL7,"-")</f>
        <v>-</v>
      </c>
      <c r="LH12" s="95" t="str">
        <f>IF($LG$8,LM7,"-")</f>
        <v>-</v>
      </c>
      <c r="LI12" s="95" t="str">
        <f>IF($LG$8,LN7,"-")</f>
        <v>-</v>
      </c>
      <c r="LJ12" s="95" t="str">
        <f>IF($LG$8,LO7,"-")</f>
        <v>-</v>
      </c>
      <c r="LK12" s="95" t="str">
        <f>IF($LG$8,LP7,"-")</f>
        <v>-</v>
      </c>
      <c r="LL12" s="84"/>
      <c r="LM12" s="84"/>
      <c r="LN12" s="84"/>
      <c r="LO12" s="84"/>
      <c r="LP12" s="94" t="s">
        <v>141</v>
      </c>
      <c r="LQ12" s="95" t="str">
        <f>IF($LQ$8,LV7,"-")</f>
        <v>-</v>
      </c>
      <c r="LR12" s="95" t="str">
        <f>IF($LQ$8,LW7,"-")</f>
        <v>-</v>
      </c>
      <c r="LS12" s="95" t="str">
        <f>IF($LQ$8,LX7,"-")</f>
        <v>-</v>
      </c>
      <c r="LT12" s="95" t="str">
        <f>IF($LQ$8,LY7,"-")</f>
        <v>-</v>
      </c>
      <c r="LU12" s="95" t="str">
        <f>IF($LQ$8,LZ7,"-")</f>
        <v>-</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143</v>
      </c>
      <c r="C14" s="99"/>
      <c r="D14" s="100"/>
      <c r="E14" s="99"/>
      <c r="F14" s="197" t="s">
        <v>144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87.5</v>
      </c>
      <c r="AZ17" s="106">
        <f t="shared" ref="AZ17:BC17" si="9">IF(AZ7="-",NA(),AZ7)</f>
        <v>104.6</v>
      </c>
      <c r="BA17" s="106">
        <f t="shared" si="9"/>
        <v>67.900000000000006</v>
      </c>
      <c r="BB17" s="106">
        <f t="shared" si="9"/>
        <v>70.2</v>
      </c>
      <c r="BC17" s="106">
        <f t="shared" si="9"/>
        <v>54.7</v>
      </c>
      <c r="BD17" s="100"/>
      <c r="BE17" s="100"/>
      <c r="BF17" s="100"/>
      <c r="BG17" s="100"/>
      <c r="BH17" s="100"/>
      <c r="BI17" s="105" t="s">
        <v>155</v>
      </c>
      <c r="BJ17" s="106">
        <f>IF(BJ7="-",NA(),BJ7)</f>
        <v>71.900000000000006</v>
      </c>
      <c r="BK17" s="106">
        <f t="shared" ref="BK17:BN17" si="10">IF(BK7="-",NA(),BK7)</f>
        <v>97.5</v>
      </c>
      <c r="BL17" s="106">
        <f t="shared" si="10"/>
        <v>65.5</v>
      </c>
      <c r="BM17" s="106">
        <f t="shared" si="10"/>
        <v>68</v>
      </c>
      <c r="BN17" s="106">
        <f t="shared" si="10"/>
        <v>52.9</v>
      </c>
      <c r="BO17" s="100"/>
      <c r="BP17" s="100"/>
      <c r="BQ17" s="100"/>
      <c r="BR17" s="100"/>
      <c r="BS17" s="100"/>
      <c r="BT17" s="105" t="s">
        <v>155</v>
      </c>
      <c r="BU17" s="106">
        <f>IF(BU7="-",NA(),BU7)</f>
        <v>1954.9</v>
      </c>
      <c r="BV17" s="106">
        <f t="shared" ref="BV17:BY17" si="11">IF(BV7="-",NA(),BV7)</f>
        <v>3724.5</v>
      </c>
      <c r="BW17" s="106">
        <f t="shared" si="11"/>
        <v>3895</v>
      </c>
      <c r="BX17" s="106">
        <f t="shared" si="11"/>
        <v>3798.6</v>
      </c>
      <c r="BY17" s="106">
        <f t="shared" si="11"/>
        <v>10363.5</v>
      </c>
      <c r="BZ17" s="100"/>
      <c r="CA17" s="100"/>
      <c r="CB17" s="100"/>
      <c r="CC17" s="100"/>
      <c r="CD17" s="100"/>
      <c r="CE17" s="105" t="s">
        <v>155</v>
      </c>
      <c r="CF17" s="106">
        <f>IF(CF7="-",NA(),CF7)</f>
        <v>38564.800000000003</v>
      </c>
      <c r="CG17" s="106">
        <f t="shared" ref="CG17:CJ17" si="12">IF(CG7="-",NA(),CG7)</f>
        <v>28661.5</v>
      </c>
      <c r="CH17" s="106">
        <f t="shared" si="12"/>
        <v>49131.4</v>
      </c>
      <c r="CI17" s="106">
        <f t="shared" si="12"/>
        <v>47447.6</v>
      </c>
      <c r="CJ17" s="106">
        <f t="shared" si="12"/>
        <v>64511.3</v>
      </c>
      <c r="CK17" s="100"/>
      <c r="CL17" s="100"/>
      <c r="CM17" s="100"/>
      <c r="CN17" s="100"/>
      <c r="CO17" s="105" t="s">
        <v>155</v>
      </c>
      <c r="CP17" s="107">
        <f>IF(CP7="-",NA(),CP7)</f>
        <v>939187</v>
      </c>
      <c r="CQ17" s="107">
        <f t="shared" ref="CQ17:CT17" si="13">IF(CQ7="-",NA(),CQ7)</f>
        <v>157782</v>
      </c>
      <c r="CR17" s="107">
        <f t="shared" si="13"/>
        <v>87079</v>
      </c>
      <c r="CS17" s="107">
        <f t="shared" si="13"/>
        <v>80203</v>
      </c>
      <c r="CT17" s="107">
        <f t="shared" si="13"/>
        <v>32099</v>
      </c>
      <c r="CU17" s="100"/>
      <c r="CV17" s="100"/>
      <c r="CW17" s="100"/>
      <c r="CX17" s="100"/>
      <c r="CY17" s="100"/>
      <c r="CZ17" s="105" t="s">
        <v>155</v>
      </c>
      <c r="DA17" s="106">
        <f>IF(DA7="-",NA(),DA7)</f>
        <v>59.5</v>
      </c>
      <c r="DB17" s="106">
        <f t="shared" ref="DB17:DE17" si="14">IF(DB7="-",NA(),DB7)</f>
        <v>59.6</v>
      </c>
      <c r="DC17" s="106">
        <f t="shared" si="14"/>
        <v>60.5</v>
      </c>
      <c r="DD17" s="106">
        <f t="shared" si="14"/>
        <v>61.4</v>
      </c>
      <c r="DE17" s="106">
        <f t="shared" si="14"/>
        <v>27.8</v>
      </c>
      <c r="DF17" s="100"/>
      <c r="DG17" s="100"/>
      <c r="DH17" s="100"/>
      <c r="DI17" s="100"/>
      <c r="DJ17" s="105" t="s">
        <v>155</v>
      </c>
      <c r="DK17" s="106">
        <f>IF(DK7="-",NA(),DK7)</f>
        <v>7.6</v>
      </c>
      <c r="DL17" s="106">
        <f t="shared" ref="DL17:DO17" si="15">IF(DL7="-",NA(),DL7)</f>
        <v>6.4</v>
      </c>
      <c r="DM17" s="106">
        <f t="shared" si="15"/>
        <v>49.9</v>
      </c>
      <c r="DN17" s="106">
        <f t="shared" si="15"/>
        <v>49.4</v>
      </c>
      <c r="DO17" s="106">
        <f t="shared" si="15"/>
        <v>42.7</v>
      </c>
      <c r="DP17" s="100"/>
      <c r="DQ17" s="100"/>
      <c r="DR17" s="100"/>
      <c r="DS17" s="100"/>
      <c r="DT17" s="105" t="s">
        <v>155</v>
      </c>
      <c r="DU17" s="106">
        <f>IF(DU7="-",NA(),DU7)</f>
        <v>0</v>
      </c>
      <c r="DV17" s="106">
        <f t="shared" ref="DV17:DY17" si="16">IF(DV7="-",NA(),DV7)</f>
        <v>0</v>
      </c>
      <c r="DW17" s="106">
        <f t="shared" si="16"/>
        <v>0</v>
      </c>
      <c r="DX17" s="106">
        <f t="shared" si="16"/>
        <v>0</v>
      </c>
      <c r="DY17" s="106">
        <f t="shared" si="16"/>
        <v>0</v>
      </c>
      <c r="DZ17" s="100"/>
      <c r="EA17" s="100"/>
      <c r="EB17" s="100"/>
      <c r="EC17" s="100"/>
      <c r="ED17" s="105" t="s">
        <v>155</v>
      </c>
      <c r="EE17" s="106">
        <f>IF(EE7="-",NA(),EE7)</f>
        <v>58.8</v>
      </c>
      <c r="EF17" s="106">
        <f t="shared" ref="EF17:EI17" si="17">IF(EF7="-",NA(),EF7)</f>
        <v>63.1</v>
      </c>
      <c r="EG17" s="106">
        <f t="shared" si="17"/>
        <v>67.2</v>
      </c>
      <c r="EH17" s="106">
        <f t="shared" si="17"/>
        <v>72.7</v>
      </c>
      <c r="EI17" s="106">
        <f t="shared" si="17"/>
        <v>0</v>
      </c>
      <c r="EJ17" s="100"/>
      <c r="EK17" s="100"/>
      <c r="EL17" s="100"/>
      <c r="EM17" s="100"/>
      <c r="EN17" s="105" t="s">
        <v>155</v>
      </c>
      <c r="EO17" s="106">
        <f>IF(EO7="-",NA(),EO7)</f>
        <v>100</v>
      </c>
      <c r="EP17" s="106">
        <f t="shared" ref="EP17:ES17" si="18">IF(EP7="-",NA(),EP7)</f>
        <v>100</v>
      </c>
      <c r="EQ17" s="106">
        <f t="shared" si="18"/>
        <v>58.1</v>
      </c>
      <c r="ER17" s="106">
        <f t="shared" si="18"/>
        <v>56.3</v>
      </c>
      <c r="ES17" s="106">
        <f t="shared" si="18"/>
        <v>54.5</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f>IF(GD7="-",NA(),GD7)</f>
        <v>21</v>
      </c>
      <c r="GE17" s="106">
        <f t="shared" ref="GE17:GH17" si="22">IF(GE7="-",NA(),GE7)</f>
        <v>18.399999999999999</v>
      </c>
      <c r="GF17" s="106">
        <f t="shared" si="22"/>
        <v>18.600000000000001</v>
      </c>
      <c r="GG17" s="106">
        <f t="shared" si="22"/>
        <v>0</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f>IF(GY7="-",NA(),GY7)</f>
        <v>59.5</v>
      </c>
      <c r="GZ17" s="106">
        <f t="shared" ref="GZ17:HC17" si="24">IF(GZ7="-",NA(),GZ7)</f>
        <v>59.6</v>
      </c>
      <c r="HA17" s="106">
        <f t="shared" si="24"/>
        <v>60.5</v>
      </c>
      <c r="HB17" s="106">
        <f t="shared" si="24"/>
        <v>61.4</v>
      </c>
      <c r="HC17" s="106">
        <f t="shared" si="24"/>
        <v>27.8</v>
      </c>
      <c r="HD17" s="100"/>
      <c r="HE17" s="100"/>
      <c r="HF17" s="100"/>
      <c r="HG17" s="100"/>
      <c r="HH17" s="105" t="s">
        <v>155</v>
      </c>
      <c r="HI17" s="106">
        <f>IF(HI7="-",NA(),HI7)</f>
        <v>7.6</v>
      </c>
      <c r="HJ17" s="106">
        <f t="shared" ref="HJ17:HM17" si="25">IF(HJ7="-",NA(),HJ7)</f>
        <v>6.4</v>
      </c>
      <c r="HK17" s="106">
        <f t="shared" si="25"/>
        <v>49.9</v>
      </c>
      <c r="HL17" s="106">
        <f t="shared" si="25"/>
        <v>49.4</v>
      </c>
      <c r="HM17" s="106">
        <f t="shared" si="25"/>
        <v>42.7</v>
      </c>
      <c r="HN17" s="100"/>
      <c r="HO17" s="100"/>
      <c r="HP17" s="100"/>
      <c r="HQ17" s="100"/>
      <c r="HR17" s="105" t="s">
        <v>155</v>
      </c>
      <c r="HS17" s="106">
        <f>IF(HS7="-",NA(),HS7)</f>
        <v>0</v>
      </c>
      <c r="HT17" s="106">
        <f t="shared" ref="HT17:HW17" si="26">IF(HT7="-",NA(),HT7)</f>
        <v>0</v>
      </c>
      <c r="HU17" s="106">
        <f t="shared" si="26"/>
        <v>0</v>
      </c>
      <c r="HV17" s="106">
        <f t="shared" si="26"/>
        <v>0</v>
      </c>
      <c r="HW17" s="106">
        <f t="shared" si="26"/>
        <v>0</v>
      </c>
      <c r="HX17" s="100"/>
      <c r="HY17" s="100"/>
      <c r="HZ17" s="100"/>
      <c r="IA17" s="100"/>
      <c r="IB17" s="105" t="s">
        <v>155</v>
      </c>
      <c r="IC17" s="106">
        <f>IF(IC7="-",NA(),IC7)</f>
        <v>69.3</v>
      </c>
      <c r="ID17" s="106">
        <f t="shared" ref="ID17:IG17" si="27">IF(ID7="-",NA(),ID7)</f>
        <v>74.8</v>
      </c>
      <c r="IE17" s="106">
        <f t="shared" si="27"/>
        <v>79.099999999999994</v>
      </c>
      <c r="IF17" s="106">
        <f t="shared" si="27"/>
        <v>85.8</v>
      </c>
      <c r="IG17" s="106">
        <f t="shared" si="27"/>
        <v>0</v>
      </c>
      <c r="IH17" s="100"/>
      <c r="II17" s="100"/>
      <c r="IJ17" s="100"/>
      <c r="IK17" s="100"/>
      <c r="IL17" s="105" t="s">
        <v>155</v>
      </c>
      <c r="IM17" s="106">
        <f>IF(IM7="-",NA(),IM7)</f>
        <v>100</v>
      </c>
      <c r="IN17" s="106">
        <f t="shared" ref="IN17:IQ17" si="28">IF(IN7="-",NA(),IN7)</f>
        <v>100</v>
      </c>
      <c r="IO17" s="106">
        <f t="shared" si="28"/>
        <v>58.1</v>
      </c>
      <c r="IP17" s="106">
        <f t="shared" si="28"/>
        <v>56.3</v>
      </c>
      <c r="IQ17" s="106">
        <f t="shared" si="28"/>
        <v>54.5</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157</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157</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157</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157</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157</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157</v>
      </c>
      <c r="DK18" s="106">
        <f>IF(DP7="-",NA(),DP7)</f>
        <v>20</v>
      </c>
      <c r="DL18" s="106">
        <f t="shared" ref="DL18:DO18" si="45">IF(DQ7="-",NA(),DQ7)</f>
        <v>18.2</v>
      </c>
      <c r="DM18" s="106">
        <f t="shared" si="45"/>
        <v>20.9</v>
      </c>
      <c r="DN18" s="106">
        <f t="shared" si="45"/>
        <v>21.1</v>
      </c>
      <c r="DO18" s="106">
        <f t="shared" si="45"/>
        <v>19</v>
      </c>
      <c r="DP18" s="100"/>
      <c r="DQ18" s="100"/>
      <c r="DR18" s="100"/>
      <c r="DS18" s="100"/>
      <c r="DT18" s="105" t="s">
        <v>157</v>
      </c>
      <c r="DU18" s="106">
        <f>IF(DZ7="-",NA(),DZ7)</f>
        <v>109.9</v>
      </c>
      <c r="DV18" s="106">
        <f t="shared" ref="DV18:DY18" si="46">IF(EA7="-",NA(),EA7)</f>
        <v>103.6</v>
      </c>
      <c r="DW18" s="106">
        <f t="shared" si="46"/>
        <v>95.7</v>
      </c>
      <c r="DX18" s="106">
        <f t="shared" si="46"/>
        <v>88.5</v>
      </c>
      <c r="DY18" s="106">
        <f t="shared" si="46"/>
        <v>92.4</v>
      </c>
      <c r="DZ18" s="100"/>
      <c r="EA18" s="100"/>
      <c r="EB18" s="100"/>
      <c r="EC18" s="100"/>
      <c r="ED18" s="105" t="s">
        <v>157</v>
      </c>
      <c r="EE18" s="106">
        <f>IF(EJ7="-",NA(),EJ7)</f>
        <v>59.6</v>
      </c>
      <c r="EF18" s="106">
        <f t="shared" ref="EF18:EI18" si="47">IF(EK7="-",NA(),EK7)</f>
        <v>60.3</v>
      </c>
      <c r="EG18" s="106">
        <f t="shared" si="47"/>
        <v>60.2</v>
      </c>
      <c r="EH18" s="106">
        <f t="shared" si="47"/>
        <v>61.2</v>
      </c>
      <c r="EI18" s="106">
        <f t="shared" si="47"/>
        <v>61.9</v>
      </c>
      <c r="EJ18" s="100"/>
      <c r="EK18" s="100"/>
      <c r="EL18" s="100"/>
      <c r="EM18" s="100"/>
      <c r="EN18" s="105" t="s">
        <v>157</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157</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157</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157</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157</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157</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157</v>
      </c>
      <c r="GY18" s="106">
        <f>IF(OR(NOT($GY$8),HD7="-"),NA(),HD7)</f>
        <v>31.3</v>
      </c>
      <c r="GZ18" s="106">
        <f>IF(OR(NOT($GY$8),HE7="-"),NA(),HE7)</f>
        <v>30.4</v>
      </c>
      <c r="HA18" s="106">
        <f>IF(OR(NOT($GY$8),HF7="-"),NA(),HF7)</f>
        <v>31.1</v>
      </c>
      <c r="HB18" s="106">
        <f>IF(OR(NOT($GY$8),HG7="-"),NA(),HG7)</f>
        <v>31.5</v>
      </c>
      <c r="HC18" s="106">
        <f>IF(OR(NOT($GY$8),HH7="-"),NA(),HH7)</f>
        <v>21.3</v>
      </c>
      <c r="HD18" s="100"/>
      <c r="HE18" s="100"/>
      <c r="HF18" s="100"/>
      <c r="HG18" s="100"/>
      <c r="HH18" s="105" t="s">
        <v>157</v>
      </c>
      <c r="HI18" s="106">
        <f>IF(OR(NOT($HI$8),HN7="-"),NA(),HN7)</f>
        <v>8.4</v>
      </c>
      <c r="HJ18" s="106">
        <f>IF(OR(NOT($HI$8),HO7="-"),NA(),HO7)</f>
        <v>7.2</v>
      </c>
      <c r="HK18" s="106">
        <f>IF(OR(NOT($HI$8),HP7="-"),NA(),HP7)</f>
        <v>45.8</v>
      </c>
      <c r="HL18" s="106">
        <f>IF(OR(NOT($HI$8),HQ7="-"),NA(),HQ7)</f>
        <v>43.9</v>
      </c>
      <c r="HM18" s="106">
        <f>IF(OR(NOT($HI$8),HR7="-"),NA(),HR7)</f>
        <v>28.3</v>
      </c>
      <c r="HN18" s="100"/>
      <c r="HO18" s="100"/>
      <c r="HP18" s="100"/>
      <c r="HQ18" s="100"/>
      <c r="HR18" s="105" t="s">
        <v>157</v>
      </c>
      <c r="HS18" s="106">
        <f>IF(OR(NOT($HS$8),HX7="-"),NA(),HX7)</f>
        <v>0</v>
      </c>
      <c r="HT18" s="106">
        <f>IF(OR(NOT($HS$8),HY7="-"),NA(),HY7)</f>
        <v>0</v>
      </c>
      <c r="HU18" s="106">
        <f>IF(OR(NOT($HS$8),HZ7="-"),NA(),HZ7)</f>
        <v>0</v>
      </c>
      <c r="HV18" s="106">
        <f>IF(OR(NOT($HS$8),IA7="-"),NA(),IA7)</f>
        <v>0</v>
      </c>
      <c r="HW18" s="106">
        <f>IF(OR(NOT($HS$8),IB7="-"),NA(),IB7)</f>
        <v>0</v>
      </c>
      <c r="HX18" s="100"/>
      <c r="HY18" s="100"/>
      <c r="HZ18" s="100"/>
      <c r="IA18" s="100"/>
      <c r="IB18" s="105" t="s">
        <v>157</v>
      </c>
      <c r="IC18" s="106">
        <f>IF(OR(NOT($IC$8),IH7="-"),NA(),IH7)</f>
        <v>73</v>
      </c>
      <c r="ID18" s="106">
        <f>IF(OR(NOT($IC$8),II7="-"),NA(),II7)</f>
        <v>76.599999999999994</v>
      </c>
      <c r="IE18" s="106">
        <f>IF(OR(NOT($IC$8),IJ7="-"),NA(),IJ7)</f>
        <v>80.400000000000006</v>
      </c>
      <c r="IF18" s="106">
        <f>IF(OR(NOT($IC$8),IK7="-"),NA(),IK7)</f>
        <v>84.9</v>
      </c>
      <c r="IG18" s="106">
        <f>IF(OR(NOT($IC$8),IL7="-"),NA(),IL7)</f>
        <v>76.900000000000006</v>
      </c>
      <c r="IH18" s="100"/>
      <c r="II18" s="100"/>
      <c r="IJ18" s="100"/>
      <c r="IK18" s="100"/>
      <c r="IL18" s="105" t="s">
        <v>157</v>
      </c>
      <c r="IM18" s="106">
        <f>IF(OR(NOT($IM$8),IR7="-"),NA(),IR7)</f>
        <v>82.1</v>
      </c>
      <c r="IN18" s="106">
        <f>IF(OR(NOT($IM$8),IS7="-"),NA(),IS7)</f>
        <v>81.3</v>
      </c>
      <c r="IO18" s="106">
        <f>IF(OR(NOT($IM$8),IT7="-"),NA(),IT7)</f>
        <v>47.5</v>
      </c>
      <c r="IP18" s="106">
        <f>IF(OR(NOT($IM$8),IU7="-"),NA(),IU7)</f>
        <v>40.4</v>
      </c>
      <c r="IQ18" s="106">
        <f>IF(OR(NOT($IM$8),IV7="-"),NA(),IV7)</f>
        <v>28.2</v>
      </c>
      <c r="IR18" s="100"/>
      <c r="IS18" s="100"/>
      <c r="IT18" s="100"/>
      <c r="IU18" s="100"/>
      <c r="IV18" s="100"/>
      <c r="IW18" s="105" t="s">
        <v>157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159</v>
      </c>
      <c r="C20" s="196"/>
      <c r="D20" s="100"/>
    </row>
    <row r="21" spans="1:374" x14ac:dyDescent="0.15">
      <c r="A21" s="97">
        <f t="shared" si="7"/>
        <v>7</v>
      </c>
      <c r="B21" s="196" t="s">
        <v>160</v>
      </c>
      <c r="C21" s="196"/>
      <c r="D21" s="100"/>
    </row>
    <row r="22" spans="1:374" x14ac:dyDescent="0.15">
      <c r="A22" s="97">
        <f t="shared" si="7"/>
        <v>8</v>
      </c>
      <c r="B22" s="196" t="s">
        <v>161</v>
      </c>
      <c r="C22" s="196"/>
      <c r="D22" s="100"/>
      <c r="E22" s="198" t="s">
        <v>162</v>
      </c>
      <c r="F22" s="199"/>
      <c r="G22" s="199"/>
      <c r="H22" s="199"/>
      <c r="I22" s="200"/>
    </row>
    <row r="23" spans="1:374" x14ac:dyDescent="0.15">
      <c r="A23" s="97">
        <f t="shared" si="7"/>
        <v>9</v>
      </c>
      <c r="B23" s="196" t="s">
        <v>163</v>
      </c>
      <c r="C23" s="196"/>
      <c r="D23" s="100"/>
      <c r="E23" s="201"/>
      <c r="F23" s="202"/>
      <c r="G23" s="202"/>
      <c r="H23" s="202"/>
      <c r="I23" s="203"/>
    </row>
    <row r="24" spans="1:374" x14ac:dyDescent="0.15">
      <c r="A24" s="97">
        <f t="shared" si="7"/>
        <v>10</v>
      </c>
      <c r="B24" s="196" t="s">
        <v>164</v>
      </c>
      <c r="C24" s="196"/>
      <c r="D24" s="100"/>
      <c r="E24" s="201"/>
      <c r="F24" s="202"/>
      <c r="G24" s="202"/>
      <c r="H24" s="202"/>
      <c r="I24" s="203"/>
    </row>
    <row r="25" spans="1:374" x14ac:dyDescent="0.15">
      <c r="A25" s="97">
        <f t="shared" si="7"/>
        <v>11</v>
      </c>
      <c r="B25" s="196" t="s">
        <v>165</v>
      </c>
      <c r="C25" s="196"/>
      <c r="D25" s="100"/>
      <c r="E25" s="201"/>
      <c r="F25" s="202"/>
      <c r="G25" s="202"/>
      <c r="H25" s="202"/>
      <c r="I25" s="203"/>
    </row>
    <row r="26" spans="1:374" x14ac:dyDescent="0.15">
      <c r="A26" s="97">
        <f t="shared" si="7"/>
        <v>12</v>
      </c>
      <c r="B26" s="196" t="s">
        <v>166</v>
      </c>
      <c r="C26" s="196"/>
      <c r="D26" s="100"/>
      <c r="E26" s="201"/>
      <c r="F26" s="202"/>
      <c r="G26" s="202"/>
      <c r="H26" s="202"/>
      <c r="I26" s="203"/>
    </row>
    <row r="27" spans="1:374" x14ac:dyDescent="0.15">
      <c r="A27" s="97">
        <f t="shared" si="7"/>
        <v>13</v>
      </c>
      <c r="B27" s="196" t="s">
        <v>167</v>
      </c>
      <c r="C27" s="196"/>
      <c r="D27" s="100"/>
      <c r="E27" s="201"/>
      <c r="F27" s="202"/>
      <c r="G27" s="202"/>
      <c r="H27" s="202"/>
      <c r="I27" s="203"/>
    </row>
    <row r="28" spans="1:374" x14ac:dyDescent="0.15">
      <c r="A28" s="97">
        <f t="shared" si="7"/>
        <v>14</v>
      </c>
      <c r="B28" s="196" t="s">
        <v>168</v>
      </c>
      <c r="C28" s="196"/>
      <c r="D28" s="100"/>
      <c r="E28" s="201"/>
      <c r="F28" s="202"/>
      <c r="G28" s="202"/>
      <c r="H28" s="202"/>
      <c r="I28" s="203"/>
    </row>
    <row r="29" spans="1:374" x14ac:dyDescent="0.15">
      <c r="A29" s="97">
        <f t="shared" si="7"/>
        <v>15</v>
      </c>
      <c r="B29" s="196" t="s">
        <v>169</v>
      </c>
      <c r="C29" s="196"/>
      <c r="D29" s="100"/>
      <c r="E29" s="201"/>
      <c r="F29" s="202"/>
      <c r="G29" s="202"/>
      <c r="H29" s="202"/>
      <c r="I29" s="203"/>
    </row>
    <row r="30" spans="1:374" x14ac:dyDescent="0.15">
      <c r="A30" s="97">
        <f t="shared" si="7"/>
        <v>16</v>
      </c>
      <c r="B30" s="196" t="s">
        <v>170</v>
      </c>
      <c r="C30" s="196"/>
      <c r="D30" s="100"/>
      <c r="E30" s="201"/>
      <c r="F30" s="202"/>
      <c r="G30" s="202"/>
      <c r="H30" s="202"/>
      <c r="I30" s="203"/>
    </row>
    <row r="31" spans="1:374" x14ac:dyDescent="0.15">
      <c r="A31" s="97">
        <f t="shared" si="7"/>
        <v>17</v>
      </c>
      <c r="B31" s="196" t="s">
        <v>171</v>
      </c>
      <c r="C31" s="196"/>
      <c r="D31" s="100"/>
      <c r="E31" s="201"/>
      <c r="F31" s="202"/>
      <c r="G31" s="202"/>
      <c r="H31" s="202"/>
      <c r="I31" s="203"/>
    </row>
    <row r="32" spans="1:374" x14ac:dyDescent="0.15">
      <c r="A32" s="97">
        <f t="shared" si="7"/>
        <v>18</v>
      </c>
      <c r="B32" s="196" t="s">
        <v>172</v>
      </c>
      <c r="C32" s="196"/>
      <c r="D32" s="100"/>
      <c r="E32" s="201"/>
      <c r="F32" s="202"/>
      <c r="G32" s="202"/>
      <c r="H32" s="202"/>
      <c r="I32" s="203"/>
    </row>
    <row r="33" spans="1:9" x14ac:dyDescent="0.15">
      <c r="A33" s="97">
        <f t="shared" si="7"/>
        <v>19</v>
      </c>
      <c r="B33" s="196" t="s">
        <v>173</v>
      </c>
      <c r="C33" s="196"/>
      <c r="D33" s="100"/>
      <c r="E33" s="201"/>
      <c r="F33" s="202"/>
      <c r="G33" s="202"/>
      <c r="H33" s="202"/>
      <c r="I33" s="203"/>
    </row>
    <row r="34" spans="1:9" x14ac:dyDescent="0.15">
      <c r="A34" s="97">
        <f t="shared" si="7"/>
        <v>20</v>
      </c>
      <c r="B34" s="196" t="s">
        <v>174</v>
      </c>
      <c r="C34" s="196"/>
      <c r="D34" s="100"/>
      <c r="E34" s="201"/>
      <c r="F34" s="202"/>
      <c r="G34" s="202"/>
      <c r="H34" s="202"/>
      <c r="I34" s="203"/>
    </row>
    <row r="35" spans="1:9" ht="25.5" customHeight="1" x14ac:dyDescent="0.15">
      <c r="E35" s="204"/>
      <c r="F35" s="205"/>
      <c r="G35" s="205"/>
      <c r="H35" s="205"/>
      <c r="I35" s="206"/>
    </row>
    <row r="36" spans="1:9" x14ac:dyDescent="0.15">
      <c r="A36" t="s">
        <v>175</v>
      </c>
      <c r="B36" t="s">
        <v>176</v>
      </c>
    </row>
    <row r="37" spans="1:9" x14ac:dyDescent="0.15">
      <c r="A37" t="s">
        <v>177</v>
      </c>
      <c r="B37" t="s">
        <v>178</v>
      </c>
    </row>
    <row r="38" spans="1:9" x14ac:dyDescent="0.15">
      <c r="A38" t="s">
        <v>179</v>
      </c>
      <c r="B38" t="s">
        <v>180</v>
      </c>
    </row>
    <row r="39" spans="1:9" x14ac:dyDescent="0.15">
      <c r="A39" t="s">
        <v>181</v>
      </c>
      <c r="B39" t="s">
        <v>182</v>
      </c>
    </row>
    <row r="40" spans="1:9" x14ac:dyDescent="0.15">
      <c r="A40" t="s">
        <v>183</v>
      </c>
      <c r="B40" t="s">
        <v>184</v>
      </c>
    </row>
    <row r="41" spans="1:9" x14ac:dyDescent="0.15">
      <c r="A41" t="s">
        <v>185</v>
      </c>
      <c r="B41" t="s">
        <v>186</v>
      </c>
    </row>
    <row r="42" spans="1:9" x14ac:dyDescent="0.15">
      <c r="A42" t="s">
        <v>187</v>
      </c>
      <c r="B42" t="s">
        <v>188</v>
      </c>
    </row>
    <row r="43" spans="1:9" x14ac:dyDescent="0.15">
      <c r="A43" t="s">
        <v>189</v>
      </c>
      <c r="B43" t="s">
        <v>190</v>
      </c>
    </row>
    <row r="44" spans="1:9" x14ac:dyDescent="0.15">
      <c r="A44" t="s">
        <v>191</v>
      </c>
      <c r="B44" t="s">
        <v>192</v>
      </c>
    </row>
    <row r="45" spans="1:9" x14ac:dyDescent="0.15">
      <c r="A45" t="s">
        <v>193</v>
      </c>
      <c r="B45" t="s">
        <v>194</v>
      </c>
    </row>
    <row r="46" spans="1:9" x14ac:dyDescent="0.15">
      <c r="A46" t="s">
        <v>195</v>
      </c>
      <c r="B46" t="s">
        <v>196</v>
      </c>
    </row>
    <row r="47" spans="1:9" x14ac:dyDescent="0.15">
      <c r="A47" t="s">
        <v>197</v>
      </c>
      <c r="B47" t="s">
        <v>198</v>
      </c>
    </row>
    <row r="48" spans="1:9" x14ac:dyDescent="0.15">
      <c r="A48" t="s">
        <v>199</v>
      </c>
      <c r="B48" t="s">
        <v>200</v>
      </c>
    </row>
    <row r="49" spans="1:2" x14ac:dyDescent="0.15">
      <c r="A49" t="s">
        <v>201</v>
      </c>
      <c r="B49" t="s">
        <v>202</v>
      </c>
    </row>
    <row r="50" spans="1:2" x14ac:dyDescent="0.15">
      <c r="A50" t="s">
        <v>203</v>
      </c>
      <c r="B50" t="s">
        <v>204</v>
      </c>
    </row>
    <row r="51" spans="1:2" x14ac:dyDescent="0.15">
      <c r="A51" t="s">
        <v>205</v>
      </c>
      <c r="B51" t="s">
        <v>206</v>
      </c>
    </row>
    <row r="52" spans="1:2" x14ac:dyDescent="0.15">
      <c r="A52" t="s">
        <v>207</v>
      </c>
      <c r="B52" t="s">
        <v>208</v>
      </c>
    </row>
    <row r="53" spans="1:2" x14ac:dyDescent="0.15">
      <c r="A53" t="s">
        <v>209</v>
      </c>
      <c r="B53" t="s">
        <v>210</v>
      </c>
    </row>
    <row r="54" spans="1:2" x14ac:dyDescent="0.15">
      <c r="A54" t="s">
        <v>211</v>
      </c>
      <c r="B54" t="s">
        <v>212</v>
      </c>
    </row>
    <row r="55" spans="1:2" x14ac:dyDescent="0.15">
      <c r="A55" t="s">
        <v>213</v>
      </c>
      <c r="B55" t="s">
        <v>214</v>
      </c>
    </row>
    <row r="56" spans="1:2" x14ac:dyDescent="0.15">
      <c r="A56" t="s">
        <v>215</v>
      </c>
      <c r="B56" t="s">
        <v>216</v>
      </c>
    </row>
    <row r="57" spans="1:2" x14ac:dyDescent="0.15">
      <c r="A57" t="s">
        <v>217</v>
      </c>
      <c r="B57" t="s">
        <v>218</v>
      </c>
    </row>
    <row r="58" spans="1:2" x14ac:dyDescent="0.15">
      <c r="A58" t="s">
        <v>219</v>
      </c>
      <c r="B58" t="s">
        <v>220</v>
      </c>
    </row>
    <row r="59" spans="1:2" x14ac:dyDescent="0.15">
      <c r="A59" t="s">
        <v>221</v>
      </c>
      <c r="B59" t="s">
        <v>222</v>
      </c>
    </row>
    <row r="60" spans="1:2" x14ac:dyDescent="0.15">
      <c r="A60" t="s">
        <v>223</v>
      </c>
      <c r="B60" t="s">
        <v>224</v>
      </c>
    </row>
    <row r="61" spans="1:2" x14ac:dyDescent="0.15">
      <c r="A61" t="s">
        <v>225</v>
      </c>
      <c r="B61" t="s">
        <v>226</v>
      </c>
    </row>
    <row r="62" spans="1:2" x14ac:dyDescent="0.15">
      <c r="A62" t="s">
        <v>227</v>
      </c>
      <c r="B62" t="s">
        <v>228</v>
      </c>
    </row>
    <row r="63" spans="1:2" x14ac:dyDescent="0.15">
      <c r="A63" t="s">
        <v>229</v>
      </c>
      <c r="B63" t="s">
        <v>230</v>
      </c>
    </row>
    <row r="64" spans="1:2" x14ac:dyDescent="0.15">
      <c r="A64" t="s">
        <v>231</v>
      </c>
      <c r="B64" t="s">
        <v>232</v>
      </c>
    </row>
    <row r="65" spans="1:2" x14ac:dyDescent="0.15">
      <c r="A65" t="s">
        <v>233</v>
      </c>
      <c r="B65" t="s">
        <v>234</v>
      </c>
    </row>
    <row r="66" spans="1:2" x14ac:dyDescent="0.15">
      <c r="A66" t="s">
        <v>235</v>
      </c>
      <c r="B66" t="s">
        <v>236</v>
      </c>
    </row>
    <row r="67" spans="1:2" x14ac:dyDescent="0.15">
      <c r="A67" t="s">
        <v>237</v>
      </c>
      <c r="B67" t="s">
        <v>236</v>
      </c>
    </row>
    <row r="68" spans="1:2" x14ac:dyDescent="0.15">
      <c r="A68" t="s">
        <v>238</v>
      </c>
      <c r="B68" t="s">
        <v>236</v>
      </c>
    </row>
    <row r="69" spans="1:2" x14ac:dyDescent="0.15">
      <c r="A69" t="s">
        <v>239</v>
      </c>
      <c r="B69" t="s">
        <v>236</v>
      </c>
    </row>
    <row r="70" spans="1:2" x14ac:dyDescent="0.15">
      <c r="A70" t="s">
        <v>240</v>
      </c>
      <c r="B70" t="s">
        <v>236</v>
      </c>
    </row>
    <row r="71" spans="1:2" x14ac:dyDescent="0.15">
      <c r="A71" t="s">
        <v>241</v>
      </c>
      <c r="B71" t="s">
        <v>236</v>
      </c>
    </row>
    <row r="72" spans="1:2" x14ac:dyDescent="0.15">
      <c r="A72" t="s">
        <v>242</v>
      </c>
      <c r="B72" t="s">
        <v>236</v>
      </c>
    </row>
    <row r="73" spans="1:2" x14ac:dyDescent="0.15">
      <c r="A73" t="s">
        <v>243</v>
      </c>
      <c r="B73" t="s">
        <v>236</v>
      </c>
    </row>
    <row r="74" spans="1:2" x14ac:dyDescent="0.15">
      <c r="A74" t="s">
        <v>244</v>
      </c>
      <c r="B74" t="s">
        <v>236</v>
      </c>
    </row>
    <row r="75" spans="1:2" x14ac:dyDescent="0.15">
      <c r="A75" t="s">
        <v>245</v>
      </c>
      <c r="B75" t="s">
        <v>236</v>
      </c>
    </row>
    <row r="76" spans="1:2" x14ac:dyDescent="0.15">
      <c r="A76" t="s">
        <v>246</v>
      </c>
      <c r="B76" t="s">
        <v>236</v>
      </c>
    </row>
    <row r="77" spans="1:2" x14ac:dyDescent="0.15">
      <c r="A77" t="s">
        <v>247</v>
      </c>
      <c r="B77" t="s">
        <v>236</v>
      </c>
    </row>
    <row r="78" spans="1:2" x14ac:dyDescent="0.15">
      <c r="A78" t="s">
        <v>248</v>
      </c>
      <c r="B78" t="s">
        <v>236</v>
      </c>
    </row>
    <row r="79" spans="1:2" x14ac:dyDescent="0.15">
      <c r="A79" t="s">
        <v>249</v>
      </c>
      <c r="B79" t="s">
        <v>236</v>
      </c>
    </row>
    <row r="80" spans="1:2" x14ac:dyDescent="0.15">
      <c r="A80" t="s">
        <v>250</v>
      </c>
      <c r="B80" t="s">
        <v>236</v>
      </c>
    </row>
    <row r="81" spans="1:2" x14ac:dyDescent="0.15">
      <c r="A81" t="s">
        <v>251</v>
      </c>
      <c r="B81" t="s">
        <v>236</v>
      </c>
    </row>
    <row r="82" spans="1:2" x14ac:dyDescent="0.15">
      <c r="A82" t="s">
        <v>252</v>
      </c>
      <c r="B82" t="s">
        <v>236</v>
      </c>
    </row>
    <row r="83" spans="1:2" x14ac:dyDescent="0.15">
      <c r="A83" t="s">
        <v>253</v>
      </c>
      <c r="B83" t="s">
        <v>236</v>
      </c>
    </row>
    <row r="84" spans="1:2" x14ac:dyDescent="0.15">
      <c r="A84" t="s">
        <v>254</v>
      </c>
      <c r="B84" t="s">
        <v>236</v>
      </c>
    </row>
    <row r="85" spans="1:2" x14ac:dyDescent="0.15">
      <c r="A85" t="s">
        <v>255</v>
      </c>
      <c r="B85" t="s">
        <v>236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2021-01-21T02:43:56Z</cp:lastPrinted>
  <dcterms:created xsi:type="dcterms:W3CDTF">2020-12-15T03:34:58Z</dcterms:created>
  <dcterms:modified xsi:type="dcterms:W3CDTF">2021-02-05T03:59:58Z</dcterms:modified>
  <cp:category/>
</cp:coreProperties>
</file>