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2年度\05_団体提出フォルダ（１月31日期限）\24三重県（要修正）\"/>
    </mc:Choice>
  </mc:AlternateContent>
  <workbookProtection workbookAlgorithmName="SHA-512" workbookHashValue="FBTT5eWXhvAao8ZKkmr3ALCLtV9umIPz8uCyuOOAOptVCk+OWGzOGW2OBYuLi2nylCgsWw7Q+JBVWvk6nKfFKg==" workbookSaltValue="e30CKZpib8F8BRcSWw45pA==" workbookSpinCount="100000" lockStructure="1"/>
  <bookViews>
    <workbookView xWindow="0" yWindow="0" windowWidth="15350" windowHeight="43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<sst xmlns="http://schemas.openxmlformats.org/spreadsheetml/2006/main" count="236" uniqueCount="119">
  <si>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</si>
  <si>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</si>
  <si>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</si>
  <si>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</si>
  <si>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</si>
  <si>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</si>
  <si>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</si>
  <si>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</si>
  <si>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</si>
  <si>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</si>
  <si>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</si>
  <si>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</si>
  <si>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</si>
  <si>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</si>
  <si>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</si>
  <si>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</si>
  <si>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</si>
  <si>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</si>
  <si>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</si>
  <si>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</si>
  <si>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</si>
  <si>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</si>
  <si>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</si>
  <si>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</si>
  <si>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</si>
  <si>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</si>
  <si>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</si>
  <si>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</si>
  <si>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</si>
  <si>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</si>
  <si>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</si>
  <si>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</si>
  <si>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</si>
  <si>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</si>
  <si>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</si>
  <si>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</si>
  <si>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</si>
  <si>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</si>
  <si>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</si>
  <si>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</si>
  <si>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</si>
  <si>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</si>
  <si>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</si>
  <si>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</si>
  <si>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</si>
  <si>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</si>
  <si>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</si>
  <si>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</si>
  <si>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</si>
  <si>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</si>
  <si>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</si>
  <si>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</si>
  <si>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</si>
  <si>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</si>
  <si>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</si>
  <si>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</si>
  <si>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</si>
  <si>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</si>
  <si>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</si>
  <si>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</si>
  <si>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</si>
  <si>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</si>
  <si>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</si>
  <si>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</si>
  <si>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</si>
  <si>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</si>
  <si>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</si>
  <si>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</si>
  <si>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</si>
  <si>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</si>
  <si>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</si>
  <si>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</si>
  <si>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</si>
  <si>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</si>
  <si>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</si>
  <si>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</si>
  <si>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</si>
  <si>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</si>
  <si>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</si>
  <si>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</si>
  <si>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</si>
  <si>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</si>
  <si>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</si>
  <si>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</si>
  <si>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</si>
  <si>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</si>
  <si>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</si>
  <si>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</si>
  <si>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</si>
  <si>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</si>
  <si>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</si>
  <si>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</si>
  <si>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</si>
  <si>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</si>
  <si>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</si>
  <si>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</si>
  <si>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</si>
  <si>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</si>
  <si>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</si>
  <si>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</si>
  <si>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</si>
  <si>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</si>
  <si>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</si>
  <si>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</si>
  <si>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</si>
  <si>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</si>
  <si>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</si>
  <si>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</si>
  <si>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</si>
  <si>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</si>
  <si>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</si>
  <si>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</si>
  <si>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</si>
  <si>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</si>
  <si>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</si>
  <si>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</si>
  <si>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流域下水道事業の経営計画は関連市町と定期的に見直し、収支均衡となる負担金単価を設定している。
　財務諸表の作成により資産と負債及び資本の関係を明らかにし、地方債の償還を見極めながら施設の耐用年数を考慮した改築更新計画を作成する等、投資計画や資金計画の最適化に、より的確に取り組むため令和2年度から公営企業会計を導入している。</t>
    <phoneticPr fontId="4"/>
  </si>
  <si>
    <t>　昭和62年度に供用した施設が最も古く、法定耐用年数を経過した管渠施設はないが、カメラ調査等により劣化の状況等現状把握に努めている。
　調査結果に基づき更新財源の確保を考慮し、長寿命化計画・ストックマネジメント計画により施設の改築更新を行っていく。</t>
    <rPh sb="105" eb="107">
      <t>ケイカク</t>
    </rPh>
    <phoneticPr fontId="4"/>
  </si>
  <si>
    <t xml:space="preserve">【収益的収支比率】前年度から4.19ポイント減少したが、これは打ち切り決算（※）が影響している。
　地方債償還金の財源として、維持管理負担金（資本費）と一般会計からの繰入金があるが、資本費の回収は、県・関連市町間での協議で県（公費）負担とする部分があることと、事業の進捗状況に合わせて行っていることにより 100％に至っていない。
【企業債残高対事業規模比率】打ち切り決算（※）の影響により、前年度から大きく上昇している。例年の決算ベースに置き換えると当該数値は196.89％となり、類似団体平均値と比較すると過去５年間下回っている。
【汚水処理原価】前年度67円台から59円台へと減少したが、これは打ち切り決算（※）が影響している。流入水量・水質の変化に応じた運転等によりコスト縮減に取り組んでいるが、H29から類似団体平均値を上回る結果となっている。
【施設利用率】類似団体平均値と比較すると下回っているが、流域関連市町での下水道処理区域の整備と各戸接続が進んだことにより、前年度まで当該指標は着実に上昇してきた。H30の下落は新たに１処理区が供用開始した影響による。
【水洗化率】流域関連公共下水道の整備に伴い逓増傾向にある。なお、類似団体平均値と比較すると過去５年間下回っている状況となっている。
  県、関連市町の負担が適切となるよう、引き続き経営計画を定期的に見直し、健全な経営に努めていく。
  また、流域関連市町と連携し、生活排水処理アクションプログラムに基づき施設整備を進めるとともに、水洗化率及び施設利用率の向上を図り、効率的な経営に努めていく。
（※）令和２年度からの公営企業会計移行のため、令和元年度は打ち切り決算を行い、収入や支出の一部が令和２年度の特例的収入・支出となり、令和元年度決算に含まれていない。
</t>
    <rPh sb="333" eb="334">
      <t>トウ</t>
    </rPh>
    <rPh sb="697" eb="699">
      <t>コウエイ</t>
    </rPh>
    <rPh sb="709" eb="711">
      <t>レイワ</t>
    </rPh>
    <rPh sb="711" eb="713">
      <t>ガンネン</t>
    </rPh>
    <rPh sb="713" eb="714">
      <t>ド</t>
    </rPh>
    <rPh sb="722" eb="723">
      <t>オコナ</t>
    </rPh>
    <rPh sb="725" eb="727">
      <t>シュウニュウ</t>
    </rPh>
    <rPh sb="728" eb="730">
      <t>シシュツ</t>
    </rPh>
    <rPh sb="734" eb="736">
      <t>レイワ</t>
    </rPh>
    <rPh sb="737" eb="739">
      <t>ネンド</t>
    </rPh>
    <rPh sb="740" eb="743">
      <t>トクレイテキ</t>
    </rPh>
    <rPh sb="743" eb="745">
      <t>シュウニュウ</t>
    </rPh>
    <rPh sb="746" eb="748">
      <t>シシュツ</t>
    </rPh>
    <rPh sb="752" eb="754">
      <t>レイワ</t>
    </rPh>
    <rPh sb="754" eb="756">
      <t>ガンネン</t>
    </rPh>
    <rPh sb="756" eb="757">
      <t>ド</t>
    </rPh>
    <rPh sb="757" eb="759">
      <t>ケッサン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</si>
</sst>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2B-4AA9-B2E6-2FA9D15FF18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0.08</c:v>
                </c:pt>
                <c:pt idx="2">
                  <c:v>0.17</c:v>
                </c:pt>
                <c:pt idx="3">
                  <c:v>0.05</c:v>
                </c:pt>
                <c:pt idx="4">
                  <c:v>7.0000000000000007E-2</c:v>
                </c:pt>
              </c:numCache>
            </c:numRef>
          </c:val>
          <c:smooth val="0"/>
          <c:extLst>
            <c:ext xmlns:c16="http://schemas.microsoft.com/office/drawing/2014/chart" uri="{C3380CC4-5D6E-409C-BE32-E72D297353CC}">
              <c16:uniqueId val="{00000001-292B-4AA9-B2E6-2FA9D15FF18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62.88</c:v>
                </c:pt>
                <c:pt idx="1">
                  <c:v>63.6</c:v>
                </c:pt>
                <c:pt idx="2">
                  <c:v>64.069999999999993</c:v>
                </c:pt>
                <c:pt idx="3">
                  <c:v>63.57</c:v>
                </c:pt>
                <c:pt idx="4">
                  <c:v>64.61</c:v>
                </c:pt>
              </c:numCache>
            </c:numRef>
          </c:val>
          <c:extLst>
            <c:ext xmlns:c16="http://schemas.microsoft.com/office/drawing/2014/chart" uri="{C3380CC4-5D6E-409C-BE32-E72D297353CC}">
              <c16:uniqueId val="{00000000-F489-49FC-BF43-DB8714DC2EB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64.09</c:v>
                </c:pt>
                <c:pt idx="1">
                  <c:v>64.62</c:v>
                </c:pt>
                <c:pt idx="2">
                  <c:v>65.33</c:v>
                </c:pt>
                <c:pt idx="3">
                  <c:v>66.11</c:v>
                </c:pt>
                <c:pt idx="4">
                  <c:v>67.209999999999994</c:v>
                </c:pt>
              </c:numCache>
            </c:numRef>
          </c:val>
          <c:smooth val="0"/>
          <c:extLst>
            <c:ext xmlns:c16="http://schemas.microsoft.com/office/drawing/2014/chart" uri="{C3380CC4-5D6E-409C-BE32-E72D297353CC}">
              <c16:uniqueId val="{00000001-F489-49FC-BF43-DB8714DC2EB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86.07</c:v>
                </c:pt>
                <c:pt idx="1">
                  <c:v>86.45</c:v>
                </c:pt>
                <c:pt idx="2">
                  <c:v>87.75</c:v>
                </c:pt>
                <c:pt idx="3">
                  <c:v>87.24</c:v>
                </c:pt>
                <c:pt idx="4">
                  <c:v>87.97</c:v>
                </c:pt>
              </c:numCache>
            </c:numRef>
          </c:val>
          <c:extLst>
            <c:ext xmlns:c16="http://schemas.microsoft.com/office/drawing/2014/chart" uri="{C3380CC4-5D6E-409C-BE32-E72D297353CC}">
              <c16:uniqueId val="{00000000-D5E5-4387-A38A-BEDFA58F3C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88.15</c:v>
                </c:pt>
                <c:pt idx="1">
                  <c:v>87.82</c:v>
                </c:pt>
                <c:pt idx="2">
                  <c:v>92.64</c:v>
                </c:pt>
                <c:pt idx="3">
                  <c:v>92.98</c:v>
                </c:pt>
                <c:pt idx="4">
                  <c:v>93.21</c:v>
                </c:pt>
              </c:numCache>
            </c:numRef>
          </c:val>
          <c:smooth val="0"/>
          <c:extLst>
            <c:ext xmlns:c16="http://schemas.microsoft.com/office/drawing/2014/chart" uri="{C3380CC4-5D6E-409C-BE32-E72D297353CC}">
              <c16:uniqueId val="{00000001-D5E5-4387-A38A-BEDFA58F3C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81.09</c:v>
                </c:pt>
                <c:pt idx="1">
                  <c:v>76.02</c:v>
                </c:pt>
                <c:pt idx="2">
                  <c:v>74.83</c:v>
                </c:pt>
                <c:pt idx="3">
                  <c:v>73.650000000000006</c:v>
                </c:pt>
                <c:pt idx="4">
                  <c:v>69.459999999999994</c:v>
                </c:pt>
              </c:numCache>
            </c:numRef>
          </c:val>
          <c:extLst>
            <c:ext xmlns:c16="http://schemas.microsoft.com/office/drawing/2014/chart" uri="{C3380CC4-5D6E-409C-BE32-E72D297353CC}">
              <c16:uniqueId val="{00000000-E057-41E6-B412-282B508AE59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57-41E6-B412-282B508AE59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55-4130-991D-BFBAE66C4D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55-4130-991D-BFBAE66C4D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4A-4112-8CF5-395885BD4A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4A-4112-8CF5-395885BD4A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04-4FA7-BF11-1E50A6587A9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04-4FA7-BF11-1E50A6587A9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81-421D-BC8A-C7CB398ED3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81-421D-BC8A-C7CB398ED3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292.39</c:v>
                </c:pt>
                <c:pt idx="1">
                  <c:v>286.86</c:v>
                </c:pt>
                <c:pt idx="2">
                  <c:v>321.60000000000002</c:v>
                </c:pt>
                <c:pt idx="3">
                  <c:v>187.08</c:v>
                </c:pt>
                <c:pt idx="4">
                  <c:v>805.09</c:v>
                </c:pt>
              </c:numCache>
            </c:numRef>
          </c:val>
          <c:extLst>
            <c:ext xmlns:c16="http://schemas.microsoft.com/office/drawing/2014/chart" uri="{C3380CC4-5D6E-409C-BE32-E72D297353CC}">
              <c16:uniqueId val="{00000000-3EED-4C1F-B533-563DC0087C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336.16</c:v>
                </c:pt>
                <c:pt idx="1">
                  <c:v>309.07</c:v>
                </c:pt>
                <c:pt idx="2">
                  <c:v>337.85</c:v>
                </c:pt>
                <c:pt idx="3">
                  <c:v>290.94</c:v>
                </c:pt>
                <c:pt idx="4">
                  <c:v>287.39</c:v>
                </c:pt>
              </c:numCache>
            </c:numRef>
          </c:val>
          <c:smooth val="0"/>
          <c:extLst>
            <c:ext xmlns:c16="http://schemas.microsoft.com/office/drawing/2014/chart" uri="{C3380CC4-5D6E-409C-BE32-E72D297353CC}">
              <c16:uniqueId val="{00000001-3EED-4C1F-B533-563DC0087C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1C-4C0B-9B2D-646D391E4CA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71C-4C0B-9B2D-646D391E4CA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58.42</c:v>
                </c:pt>
                <c:pt idx="1">
                  <c:v>64.03</c:v>
                </c:pt>
                <c:pt idx="2">
                  <c:v>65.25</c:v>
                </c:pt>
                <c:pt idx="3">
                  <c:v>67.650000000000006</c:v>
                </c:pt>
                <c:pt idx="4">
                  <c:v>59.53</c:v>
                </c:pt>
              </c:numCache>
            </c:numRef>
          </c:val>
          <c:extLst>
            <c:ext xmlns:c16="http://schemas.microsoft.com/office/drawing/2014/chart" uri="{C3380CC4-5D6E-409C-BE32-E72D297353CC}">
              <c16:uniqueId val="{00000000-3429-4D9F-B03A-9256FB5DC40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86.54</c:v>
                </c:pt>
                <c:pt idx="1">
                  <c:v>81.91</c:v>
                </c:pt>
                <c:pt idx="2">
                  <c:v>56.65</c:v>
                </c:pt>
                <c:pt idx="3">
                  <c:v>55.61</c:v>
                </c:pt>
                <c:pt idx="4">
                  <c:v>50.64</c:v>
                </c:pt>
              </c:numCache>
            </c:numRef>
          </c:val>
          <c:smooth val="0"/>
          <c:extLst>
            <c:ext xmlns:c16="http://schemas.microsoft.com/office/drawing/2014/chart" uri="{C3380CC4-5D6E-409C-BE32-E72D297353CC}">
              <c16:uniqueId val="{00000001-3429-4D9F-B03A-9256FB5DC40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V35" zoomScale="90" zoomScaleNormal="9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三重県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流域下水道</v>
      </c>
      <c r="Q8" s="49"/>
      <c r="R8" s="49"/>
      <c r="S8" s="49"/>
      <c r="T8" s="49"/>
      <c r="U8" s="49"/>
      <c r="V8" s="49"/>
      <c r="W8" s="49" t="str">
        <f>データ!L6</f>
        <v>E1</v>
      </c>
      <c r="X8" s="49"/>
      <c r="Y8" s="49"/>
      <c r="Z8" s="49"/>
      <c r="AA8" s="49"/>
      <c r="AB8" s="49"/>
      <c r="AC8" s="49"/>
      <c r="AD8" s="50" t="str">
        <f>データ!$M$6</f>
        <v>非設置</v>
      </c>
      <c r="AE8" s="50"/>
      <c r="AF8" s="50"/>
      <c r="AG8" s="50"/>
      <c r="AH8" s="50"/>
      <c r="AI8" s="50"/>
      <c r="AJ8" s="50"/>
      <c r="AK8" s="3"/>
      <c r="AL8" s="51">
        <f>データ!S6</f>
        <v>1813859</v>
      </c>
      <c r="AM8" s="51"/>
      <c r="AN8" s="51"/>
      <c r="AO8" s="51"/>
      <c r="AP8" s="51"/>
      <c r="AQ8" s="51"/>
      <c r="AR8" s="51"/>
      <c r="AS8" s="51"/>
      <c r="AT8" s="46">
        <f>データ!T6</f>
        <v>5774.45</v>
      </c>
      <c r="AU8" s="46"/>
      <c r="AV8" s="46"/>
      <c r="AW8" s="46"/>
      <c r="AX8" s="46"/>
      <c r="AY8" s="46"/>
      <c r="AZ8" s="46"/>
      <c r="BA8" s="46"/>
      <c r="BB8" s="46">
        <f>データ!U6</f>
        <v>314.12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53.7</v>
      </c>
      <c r="Q10" s="46"/>
      <c r="R10" s="46"/>
      <c r="S10" s="46"/>
      <c r="T10" s="46"/>
      <c r="U10" s="46"/>
      <c r="V10" s="46"/>
      <c r="W10" s="46">
        <f>データ!Q6</f>
        <v>100</v>
      </c>
      <c r="X10" s="46"/>
      <c r="Y10" s="46"/>
      <c r="Z10" s="46"/>
      <c r="AA10" s="46"/>
      <c r="AB10" s="46"/>
      <c r="AC10" s="46"/>
      <c r="AD10" s="51">
        <f>データ!R6</f>
        <v>0</v>
      </c>
      <c r="AE10" s="51"/>
      <c r="AF10" s="51"/>
      <c r="AG10" s="51"/>
      <c r="AH10" s="51"/>
      <c r="AI10" s="51"/>
      <c r="AJ10" s="51"/>
      <c r="AK10" s="2"/>
      <c r="AL10" s="51">
        <f>データ!V6</f>
        <v>783633</v>
      </c>
      <c r="AM10" s="51"/>
      <c r="AN10" s="51"/>
      <c r="AO10" s="51"/>
      <c r="AP10" s="51"/>
      <c r="AQ10" s="51"/>
      <c r="AR10" s="51"/>
      <c r="AS10" s="51"/>
      <c r="AT10" s="46">
        <f>データ!W6</f>
        <v>193.12</v>
      </c>
      <c r="AU10" s="46"/>
      <c r="AV10" s="46"/>
      <c r="AW10" s="46"/>
      <c r="AX10" s="46"/>
      <c r="AY10" s="46"/>
      <c r="AZ10" s="46"/>
      <c r="BA10" s="46"/>
      <c r="BB10" s="46">
        <f>データ!X6</f>
        <v>4057.75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【291.40】</v>
      </c>
      <c r="I86" s="26" t="str">
        <f>データ!CA6</f>
        <v>【0.00】</v>
      </c>
      <c r="J86" s="26" t="str">
        <f>データ!CL6</f>
        <v>【51.39】</v>
      </c>
      <c r="K86" s="26" t="str">
        <f>データ!CW6</f>
        <v>【66.94】</v>
      </c>
      <c r="L86" s="26" t="str">
        <f>データ!DH6</f>
        <v>【93.03】</v>
      </c>
      <c r="M86" s="26" t="s">
        <v>43</v>
      </c>
      <c r="N86" s="26" t="s">
        <v>43</v>
      </c>
      <c r="O86" s="26" t="str">
        <f>データ!EO6</f>
        <v>【0.09】</v>
      </c>
    </row>
  </sheetData>
  <sheetProtection algorithmName="SHA-512" hashValue="w/HGSyw9d56bPK61im1DsK3RGdfuSHMq3dmRf6A+l3j7TLAmq6V+rDf4A+XQhYmGbz2QYuq+ehR3haG3e+XzDw==" saltValue="NfG4pgPh2ek2AOtLU0Tg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topLeftCell="CW1" workbookViewId="0">
      <selection activeCell="CZ8" sqref="CZ8"/>
    </sheetView>
  </sheetViews>
  <sheetFormatPr defaultRowHeight="13" x14ac:dyDescent="0.2"/>
  <cols>
    <col min="2" max="144" width="11.9062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240001</v>
      </c>
      <c r="D6" s="33">
        <f t="shared" si="3"/>
        <v>47</v>
      </c>
      <c r="E6" s="33">
        <f t="shared" si="3"/>
        <v>17</v>
      </c>
      <c r="F6" s="33">
        <f t="shared" si="3"/>
        <v>3</v>
      </c>
      <c r="G6" s="33">
        <f t="shared" si="3"/>
        <v>0</v>
      </c>
      <c r="H6" s="33" t="str">
        <f t="shared" si="3"/>
        <v>三重県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53.7</v>
      </c>
      <c r="Q6" s="34">
        <f t="shared" si="3"/>
        <v>100</v>
      </c>
      <c r="R6" s="34">
        <f t="shared" si="3"/>
        <v>0</v>
      </c>
      <c r="S6" s="34">
        <f t="shared" si="3"/>
        <v>1813859</v>
      </c>
      <c r="T6" s="34">
        <f t="shared" si="3"/>
        <v>5774.45</v>
      </c>
      <c r="U6" s="34">
        <f t="shared" si="3"/>
        <v>314.12</v>
      </c>
      <c r="V6" s="34">
        <f t="shared" si="3"/>
        <v>783633</v>
      </c>
      <c r="W6" s="34">
        <f t="shared" si="3"/>
        <v>193.12</v>
      </c>
      <c r="X6" s="34">
        <f t="shared" si="3"/>
        <v>4057.75</v>
      </c>
      <c r="Y6" s="35">
        <f>IF(Y7="",NA(),Y7)</f>
        <v>81.09</v>
      </c>
      <c r="Z6" s="35">
        <f t="shared" ref="Z6:AH6" si="4">IF(Z7="",NA(),Z7)</f>
        <v>76.02</v>
      </c>
      <c r="AA6" s="35">
        <f t="shared" si="4"/>
        <v>74.83</v>
      </c>
      <c r="AB6" s="35">
        <f t="shared" si="4"/>
        <v>73.650000000000006</v>
      </c>
      <c r="AC6" s="35">
        <f t="shared" si="4"/>
        <v>69.459999999999994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292.39</v>
      </c>
      <c r="BG6" s="35">
        <f t="shared" ref="BG6:BO6" si="7">IF(BG7="",NA(),BG7)</f>
        <v>286.86</v>
      </c>
      <c r="BH6" s="35">
        <f t="shared" si="7"/>
        <v>321.60000000000002</v>
      </c>
      <c r="BI6" s="35">
        <f t="shared" si="7"/>
        <v>187.08</v>
      </c>
      <c r="BJ6" s="35">
        <f t="shared" si="7"/>
        <v>805.09</v>
      </c>
      <c r="BK6" s="35">
        <f t="shared" si="7"/>
        <v>336.16</v>
      </c>
      <c r="BL6" s="35">
        <f t="shared" si="7"/>
        <v>309.07</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58.42</v>
      </c>
      <c r="CC6" s="35">
        <f t="shared" ref="CC6:CK6" si="9">IF(CC7="",NA(),CC7)</f>
        <v>64.03</v>
      </c>
      <c r="CD6" s="35">
        <f t="shared" si="9"/>
        <v>65.25</v>
      </c>
      <c r="CE6" s="35">
        <f t="shared" si="9"/>
        <v>67.650000000000006</v>
      </c>
      <c r="CF6" s="35">
        <f t="shared" si="9"/>
        <v>59.53</v>
      </c>
      <c r="CG6" s="35">
        <f t="shared" si="9"/>
        <v>86.54</v>
      </c>
      <c r="CH6" s="35">
        <f t="shared" si="9"/>
        <v>81.91</v>
      </c>
      <c r="CI6" s="35">
        <f t="shared" si="9"/>
        <v>56.65</v>
      </c>
      <c r="CJ6" s="35">
        <f t="shared" si="9"/>
        <v>55.61</v>
      </c>
      <c r="CK6" s="35">
        <f t="shared" si="9"/>
        <v>50.64</v>
      </c>
      <c r="CL6" s="34" t="str">
        <f>IF(CL7="","",IF(CL7="-","【-】","【"&amp;SUBSTITUTE(TEXT(CL7,"#,##0.00"),"-","△")&amp;"】"))</f>
        <v>【51.39】</v>
      </c>
      <c r="CM6" s="35">
        <f>IF(CM7="",NA(),CM7)</f>
        <v>62.88</v>
      </c>
      <c r="CN6" s="35">
        <f t="shared" ref="CN6:CV6" si="10">IF(CN7="",NA(),CN7)</f>
        <v>63.6</v>
      </c>
      <c r="CO6" s="35">
        <f t="shared" si="10"/>
        <v>64.069999999999993</v>
      </c>
      <c r="CP6" s="35">
        <f t="shared" si="10"/>
        <v>63.57</v>
      </c>
      <c r="CQ6" s="35">
        <f t="shared" si="10"/>
        <v>64.61</v>
      </c>
      <c r="CR6" s="35">
        <f t="shared" si="10"/>
        <v>64.09</v>
      </c>
      <c r="CS6" s="35">
        <f t="shared" si="10"/>
        <v>64.62</v>
      </c>
      <c r="CT6" s="35">
        <f t="shared" si="10"/>
        <v>65.33</v>
      </c>
      <c r="CU6" s="35">
        <f t="shared" si="10"/>
        <v>66.11</v>
      </c>
      <c r="CV6" s="35">
        <f t="shared" si="10"/>
        <v>67.209999999999994</v>
      </c>
      <c r="CW6" s="34" t="str">
        <f>IF(CW7="","",IF(CW7="-","【-】","【"&amp;SUBSTITUTE(TEXT(CW7,"#,##0.00"),"-","△")&amp;"】"))</f>
        <v>【66.94】</v>
      </c>
      <c r="CX6" s="35">
        <f>IF(CX7="",NA(),CX7)</f>
        <v>86.07</v>
      </c>
      <c r="CY6" s="35">
        <f t="shared" ref="CY6:DG6" si="11">IF(CY7="",NA(),CY7)</f>
        <v>86.45</v>
      </c>
      <c r="CZ6" s="35">
        <f t="shared" si="11"/>
        <v>87.75</v>
      </c>
      <c r="DA6" s="35">
        <f t="shared" si="11"/>
        <v>87.24</v>
      </c>
      <c r="DB6" s="35">
        <f t="shared" si="11"/>
        <v>87.97</v>
      </c>
      <c r="DC6" s="35">
        <f t="shared" si="11"/>
        <v>88.15</v>
      </c>
      <c r="DD6" s="35">
        <f t="shared" si="11"/>
        <v>87.82</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0.08</v>
      </c>
      <c r="EL6" s="35">
        <f t="shared" si="14"/>
        <v>0.17</v>
      </c>
      <c r="EM6" s="35">
        <f t="shared" si="14"/>
        <v>0.05</v>
      </c>
      <c r="EN6" s="35">
        <f t="shared" si="14"/>
        <v>7.0000000000000007E-2</v>
      </c>
      <c r="EO6" s="34" t="str">
        <f>IF(EO7="","",IF(EO7="-","【-】","【"&amp;SUBSTITUTE(TEXT(EO7,"#,##0.00"),"-","△")&amp;"】"))</f>
        <v>【0.09】</v>
      </c>
    </row>
    <row r="7" spans="1:145" s="36" customFormat="1" x14ac:dyDescent="0.2">
      <c r="A7" s="28"/>
      <c r="B7" s="37">
        <v>2019</v>
      </c>
      <c r="C7" s="37">
        <v>240001</v>
      </c>
      <c r="D7" s="37">
        <v>47</v>
      </c>
      <c r="E7" s="37">
        <v>17</v>
      </c>
      <c r="F7" s="37">
        <v>3</v>
      </c>
      <c r="G7" s="37">
        <v>0</v>
      </c>
      <c r="H7" s="37" t="s">
        <v>97</v>
      </c>
      <c r="I7" s="37" t="s">
        <v>98</v>
      </c>
      <c r="J7" s="37" t="s">
        <v>99</v>
      </c>
      <c r="K7" s="37" t="s">
        <v>100</v>
      </c>
      <c r="L7" s="37" t="s">
        <v>101</v>
      </c>
      <c r="M7" s="37" t="s">
        <v>102</v>
      </c>
      <c r="N7" s="38" t="s">
        <v>103</v>
      </c>
      <c r="O7" s="38" t="s">
        <v>104</v>
      </c>
      <c r="P7" s="38">
        <v>53.7</v>
      </c>
      <c r="Q7" s="38">
        <v>100</v>
      </c>
      <c r="R7" s="38">
        <v>0</v>
      </c>
      <c r="S7" s="38">
        <v>1813859</v>
      </c>
      <c r="T7" s="38">
        <v>5774.45</v>
      </c>
      <c r="U7" s="38">
        <v>314.12</v>
      </c>
      <c r="V7" s="38">
        <v>783633</v>
      </c>
      <c r="W7" s="38">
        <v>193.12</v>
      </c>
      <c r="X7" s="38">
        <v>4057.75</v>
      </c>
      <c r="Y7" s="38">
        <v>81.09</v>
      </c>
      <c r="Z7" s="38">
        <v>76.02</v>
      </c>
      <c r="AA7" s="38">
        <v>74.83</v>
      </c>
      <c r="AB7" s="38">
        <v>73.650000000000006</v>
      </c>
      <c r="AC7" s="38">
        <v>69.459999999999994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292.39</v>
      </c>
      <c r="BG7" s="38">
        <v>286.86</v>
      </c>
      <c r="BH7" s="38">
        <v>321.60000000000002</v>
      </c>
      <c r="BI7" s="38">
        <v>187.08</v>
      </c>
      <c r="BJ7" s="38">
        <v>805.09</v>
      </c>
      <c r="BK7" s="38">
        <v>336.16</v>
      </c>
      <c r="BL7" s="38">
        <v>309.07</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58.42</v>
      </c>
      <c r="CC7" s="38">
        <v>64.03</v>
      </c>
      <c r="CD7" s="38">
        <v>65.25</v>
      </c>
      <c r="CE7" s="38">
        <v>67.650000000000006</v>
      </c>
      <c r="CF7" s="38">
        <v>59.53</v>
      </c>
      <c r="CG7" s="38">
        <v>86.54</v>
      </c>
      <c r="CH7" s="38">
        <v>81.91</v>
      </c>
      <c r="CI7" s="38">
        <v>56.65</v>
      </c>
      <c r="CJ7" s="38">
        <v>55.61</v>
      </c>
      <c r="CK7" s="38">
        <v>50.64</v>
      </c>
      <c r="CL7" s="38">
        <v>51.39</v>
      </c>
      <c r="CM7" s="38">
        <v>62.88</v>
      </c>
      <c r="CN7" s="38">
        <v>63.6</v>
      </c>
      <c r="CO7" s="38">
        <v>64.069999999999993</v>
      </c>
      <c r="CP7" s="38">
        <v>63.57</v>
      </c>
      <c r="CQ7" s="38">
        <v>64.61</v>
      </c>
      <c r="CR7" s="38">
        <v>64.09</v>
      </c>
      <c r="CS7" s="38">
        <v>64.62</v>
      </c>
      <c r="CT7" s="38">
        <v>65.33</v>
      </c>
      <c r="CU7" s="38">
        <v>66.11</v>
      </c>
      <c r="CV7" s="38">
        <v>67.209999999999994</v>
      </c>
      <c r="CW7" s="38">
        <v>66.94</v>
      </c>
      <c r="CX7" s="38">
        <v>86.07</v>
      </c>
      <c r="CY7" s="38">
        <v>86.45</v>
      </c>
      <c r="CZ7" s="38">
        <v>87.75</v>
      </c>
      <c r="DA7" s="38">
        <v>87.24</v>
      </c>
      <c r="DB7" s="38">
        <v>87.97</v>
      </c>
      <c r="DC7" s="38">
        <v>88.15</v>
      </c>
      <c r="DD7" s="38">
        <v>87.82</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0.08</v>
      </c>
      <c r="EL7" s="38">
        <v>0.17</v>
      </c>
      <c r="EM7" s="38">
        <v>0.05</v>
      </c>
      <c r="EN7" s="38">
        <v>7.0000000000000007E-2</v>
      </c>
      <c r="EO7" s="38">
        <v>0.09</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浅野　嘉之(911850)</cp:lastModifiedBy>
  <cp:lastPrinted>2021-01-24T23:40:20Z</cp:lastPrinted>
  <dcterms:created xsi:type="dcterms:W3CDTF">2020-12-04T02:50:52Z</dcterms:created>
  <dcterms:modified xsi:type="dcterms:W3CDTF">2021-02-09T10:25:11Z</dcterms:modified>
  <cp:category/>
</cp:coreProperties>
</file>