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1"/>
  <workbookPr/>
  <mc:AlternateContent xmlns:mc="http://schemas.openxmlformats.org/markup-compatibility/2006">
    <mc:Choice Requires="x15">
      <x15ac:absPath xmlns:x15ac="http://schemas.microsoft.com/office/spreadsheetml/2010/11/ac" url="\\jm0026-smb1\府民環境部\各課専用\公営企画課・建設整備課\01 公営企画課\28　中期計画\★経営比較分析表\R30112　公営企業に係る経営比較分析(令和元年度決算)の分析コメント\"/>
    </mc:Choice>
  </mc:AlternateContent>
  <xr:revisionPtr revIDLastSave="0" documentId="13_ncr:1_{F9E014FF-8E54-46CD-B7AB-8C6EAC555870}" xr6:coauthVersionLast="36" xr6:coauthVersionMax="36" xr10:uidLastSave="{00000000-0000-0000-0000-000000000000}"/>
  <workbookProtection workbookAlgorithmName="SHA-512" workbookHashValue="XiSPM3XoluCrmYAnxnEXcX7VOiiCv8B2jucZ2h5eWW8ykXjPXcJepcnGlI122lWnMa4sBuO6Q/kBA+Anztuzdg==" workbookSaltValue="9zRUSaLjIwWBuq1PMooFEw==" workbookSpinCount="100000" lockStructure="1"/>
  <bookViews>
    <workbookView xWindow="0" yWindow="0" windowWidth="19200" windowHeight="8145"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BB8" i="4" s="1"/>
  <c r="S6" i="5"/>
  <c r="R6" i="5"/>
  <c r="Q6" i="5"/>
  <c r="P6" i="5"/>
  <c r="P10" i="4" s="1"/>
  <c r="O6" i="5"/>
  <c r="I10" i="4" s="1"/>
  <c r="N6" i="5"/>
  <c r="M6" i="5"/>
  <c r="L6" i="5"/>
  <c r="W8" i="4" s="1"/>
  <c r="K6" i="5"/>
  <c r="P8" i="4" s="1"/>
  <c r="J6" i="5"/>
  <c r="I8" i="4" s="1"/>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J85" i="4"/>
  <c r="I85" i="4"/>
  <c r="H85" i="4"/>
  <c r="F85" i="4"/>
  <c r="E85" i="4"/>
  <c r="BB10" i="4"/>
  <c r="AT10" i="4"/>
  <c r="AL10" i="4"/>
  <c r="W10" i="4"/>
  <c r="B10" i="4"/>
  <c r="AT8" i="4"/>
  <c r="AL8" i="4"/>
  <c r="AD8" i="4"/>
  <c r="B8" i="4"/>
</calcChain>
</file>

<file path=xl/sharedStrings.xml><?xml version="1.0" encoding="utf-8"?>
<sst xmlns="http://schemas.openxmlformats.org/spreadsheetml/2006/main" count="228" uniqueCount="114">
  <si>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</si>
  <si>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</si>
  <si>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</si>
  <si>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</si>
  <si>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</si>
  <si>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</si>
  <si>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</si>
  <si>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</si>
  <si>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</si>
  <si>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</si>
  <si>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</si>
  <si>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</si>
  <si>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</si>
  <si>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</si>
  <si>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</si>
  <si>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</si>
  <si>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</si>
  <si>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</si>
  <si>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</si>
  <si>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</si>
  <si>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</si>
  <si>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</si>
  <si>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</si>
  <si>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</si>
  <si>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</si>
  <si>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</si>
  <si>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</si>
  <si>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</si>
  <si>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</si>
  <si>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</si>
  <si>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</si>
  <si>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</si>
  <si>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</si>
  <si>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</si>
  <si>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</si>
  <si>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</si>
  <si>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</si>
  <si>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</si>
  <si>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</si>
  <si>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</si>
  <si>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</si>
  <si>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</si>
  <si>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</si>
  <si>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</si>
  <si>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</si>
  <si>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</si>
  <si>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</si>
  <si>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</si>
  <si>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</si>
  <si>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</si>
  <si>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</si>
  <si>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</si>
  <si>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</si>
  <si>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</si>
  <si>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</si>
  <si>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</si>
  <si>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</si>
  <si>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</si>
  <si>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</si>
  <si>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</si>
  <si>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</si>
  <si>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</si>
  <si>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</si>
  <si>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</si>
  <si>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</si>
  <si>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</si>
  <si>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</si>
  <si>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</si>
  <si>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</si>
  <si>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</si>
  <si>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</si>
  <si>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</si>
  <si>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</si>
  <si>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</si>
  <si>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</si>
  <si>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</si>
  <si>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</si>
  <si>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</si>
  <si>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</si>
  <si>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</si>
  <si>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</si>
  <si>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</si>
  <si>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</si>
  <si>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</si>
  <si>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</si>
  <si>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</si>
  <si>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</si>
  <si>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</si>
  <si>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</si>
  <si>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</si>
  <si>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</si>
  <si>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</si>
  <si>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</si>
  <si>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t>
  </si>
  <si>
    <t>法適用</t>
  </si>
  <si>
    <t>水道事業</t>
  </si>
  <si>
    <t>用水供給事業</t>
  </si>
  <si>
    <t>B</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</si>
  <si>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</si>
  <si>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</si>
  <si>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</si>
  <si>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</si>
  <si>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</si>
  <si>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</si>
  <si>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</si>
  <si>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</si>
  <si>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</si>
  <si>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</si>
  <si>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</si>
  <si>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</si>
  <si>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</si>
  <si>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①経常収支比率は、平成27年度に実施した料金改定や建設改良計画に基づいて適切な時期に事業を実施することで費用の抑制を図る等、様々な経費削減努力を続けていますが、類似団体平均を下回っています。
　②累積欠損金比率は、将来の費用負担軽減のために利水撤退したダムに係る減損損失等により、平成26年度までに多額の欠損金が生じました。平成27年度実施の料金改定や効率的な資金運用等による収入の増加、更なる経費削減努力により、平成28年度以降はゆるやかに改善しています。
　③流動比率は、毎年度企業債償還金が増加していることやダム割賦負担金の支払期間23年とダム使用権の減価償却期間55年とに差が生じていることにより、類似団体平均よりも低くなっています。資金余力が低いため、ダム割賦負担金の返済が終了する令和3年度までは、資金繰りに細心の注意が必要な状況が続きます。
　④企業債残高は、管路や施設の更新を実施する財源として企業債を借り入れているため、類似団体平均よりも高くなっています。引き続き、企業債の借入額の抑制に努めます。
　⑤料金回収率は、平成29年度に100％を超えました。持続可能な事業運営のために、引き続き、必要な更新投資等に係る財源を確保するための方策について検討していきます。
　⑥過去の水源開発に伴う負担額が大きかったことにより、給水原価が類似団体平均よりも高くなっています。
　⑦施設利用率は類似団体平均を上回り、⑧有収率も良好な水準となっており施設を効率的に稼働させています。今後、水需要予測を基に、府営水道と受水市町全体の適正な施設規模について検討していきます。</t>
    <rPh sb="73" eb="74">
      <t>ツヅ</t>
    </rPh>
    <rPh sb="81" eb="83">
      <t>ルイジ</t>
    </rPh>
    <rPh sb="83" eb="85">
      <t>ダンタイ</t>
    </rPh>
    <rPh sb="85" eb="87">
      <t>ヘイキン</t>
    </rPh>
    <rPh sb="88" eb="90">
      <t>シタマワ</t>
    </rPh>
    <rPh sb="347" eb="349">
      <t>レイワ</t>
    </rPh>
    <rPh sb="501" eb="502">
      <t>ヒ</t>
    </rPh>
    <rPh sb="503" eb="504">
      <t>ツヅ</t>
    </rPh>
    <phoneticPr fontId="4"/>
  </si>
  <si>
    <t>　①有形固定資産減価償却率は、老朽化施設を計画的に更新しているため類似団体平均よりも低くなっていますが、水道施設や管路の老朽化が進んでおり、償却率は上昇傾向にあります。
　現在、宇治系送水管路更新・耐震化事業を令和4年度の完了に向けて進めており、完了すると②管路経年化率や③管路更新率に反映される見込みです。
　③管路更新率は、老朽化が進む宇治系送水管路の更新について、現在、集中的に取り組んでいるところであり、木津系・乙訓系についても今後計画的に進めることとしています。</t>
    <rPh sb="105" eb="107">
      <t>レイワ</t>
    </rPh>
    <phoneticPr fontId="4"/>
  </si>
  <si>
    <t>　府営水道は、施設利用率や有収率は良好な水準となっていますが、流動比率や企業債残高対給水収益比率等の財務指標においては類似団体平均を下回る状況です。経営上の主な課題は、資金余力が低く、資金繰りが苦しい状況が続いていることです。
　将来に向けたより充実した指針とするため、「京都府営水道ビジョン」を平成30年3月に中間改訂を行い、これに基づき事業を推進しています。
　また、過去５年間の経営分析と５年間の収支計画等を取りまとめた「京都府営水道経営レポート」(平成28年3月策定）に基づき経営改善に取り組んだ結果、繰越欠損金及び有利子負債残高の削減並びに資金残高確保の目標を達成できました。引き続き、将来を見据えた安定した経営に繋げ、安心・安全な給水体制の確保と効率的な運営に努めます。</t>
    <rPh sb="235" eb="237">
      <t>サクテイ</t>
    </rPh>
    <rPh sb="239" eb="240">
      <t>モト</t>
    </rPh>
    <rPh sb="247" eb="248">
      <t>ト</t>
    </rPh>
    <rPh sb="249" eb="250">
      <t>ク</t>
    </rPh>
    <rPh sb="252" eb="254">
      <t>ケッカ</t>
    </rPh>
    <rPh sb="260" eb="261">
      <t>オヨ</t>
    </rPh>
    <rPh sb="272" eb="273">
      <t>ナラ</t>
    </rPh>
    <rPh sb="282" eb="284">
      <t>モクヒョウ</t>
    </rPh>
    <rPh sb="285" eb="287">
      <t>タッセイ</t>
    </rPh>
    <rPh sb="293" eb="294">
      <t>ヒ</t>
    </rPh>
    <rPh sb="295" eb="296">
      <t>ツヅ</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</si>
</sst>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3" fillId="0" borderId="9"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10"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8F4-40B2-8CC6-506D27125712}"/>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0.26</c:v>
                </c:pt>
                <c:pt idx="1">
                  <c:v>0.24</c:v>
                </c:pt>
                <c:pt idx="2">
                  <c:v>0.27</c:v>
                </c:pt>
                <c:pt idx="3">
                  <c:v>0.24</c:v>
                </c:pt>
                <c:pt idx="4">
                  <c:v>0.2</c:v>
                </c:pt>
              </c:numCache>
            </c:numRef>
          </c:val>
          <c:smooth val="0"/>
          <c:extLst>
            <c:ext xmlns:c16="http://schemas.microsoft.com/office/drawing/2014/chart" uri="{C3380CC4-5D6E-409C-BE32-E72D297353CC}">
              <c16:uniqueId val="{00000001-78F4-40B2-8CC6-506D27125712}"/>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65.62</c:v>
                </c:pt>
                <c:pt idx="1">
                  <c:v>66.08</c:v>
                </c:pt>
                <c:pt idx="2">
                  <c:v>67.180000000000007</c:v>
                </c:pt>
                <c:pt idx="3">
                  <c:v>66.05</c:v>
                </c:pt>
                <c:pt idx="4">
                  <c:v>66.040000000000006</c:v>
                </c:pt>
              </c:numCache>
            </c:numRef>
          </c:val>
          <c:extLst>
            <c:ext xmlns:c16="http://schemas.microsoft.com/office/drawing/2014/chart" uri="{C3380CC4-5D6E-409C-BE32-E72D297353CC}">
              <c16:uniqueId val="{00000000-14FE-4BEA-B804-648572C598E6}"/>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61.82</c:v>
                </c:pt>
                <c:pt idx="1">
                  <c:v>61.66</c:v>
                </c:pt>
                <c:pt idx="2">
                  <c:v>62.19</c:v>
                </c:pt>
                <c:pt idx="3">
                  <c:v>61.77</c:v>
                </c:pt>
                <c:pt idx="4">
                  <c:v>61.69</c:v>
                </c:pt>
              </c:numCache>
            </c:numRef>
          </c:val>
          <c:smooth val="0"/>
          <c:extLst>
            <c:ext xmlns:c16="http://schemas.microsoft.com/office/drawing/2014/chart" uri="{C3380CC4-5D6E-409C-BE32-E72D297353CC}">
              <c16:uniqueId val="{00000001-14FE-4BEA-B804-648572C598E6}"/>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99.74</c:v>
                </c:pt>
                <c:pt idx="1">
                  <c:v>99.68</c:v>
                </c:pt>
                <c:pt idx="2">
                  <c:v>99.81</c:v>
                </c:pt>
                <c:pt idx="3">
                  <c:v>99.89</c:v>
                </c:pt>
                <c:pt idx="4">
                  <c:v>99.91</c:v>
                </c:pt>
              </c:numCache>
            </c:numRef>
          </c:val>
          <c:extLst>
            <c:ext xmlns:c16="http://schemas.microsoft.com/office/drawing/2014/chart" uri="{C3380CC4-5D6E-409C-BE32-E72D297353CC}">
              <c16:uniqueId val="{00000000-3A82-49DB-884A-623B751F70C3}"/>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100.03</c:v>
                </c:pt>
                <c:pt idx="1">
                  <c:v>100.05</c:v>
                </c:pt>
                <c:pt idx="2">
                  <c:v>100.05</c:v>
                </c:pt>
                <c:pt idx="3">
                  <c:v>100.08</c:v>
                </c:pt>
                <c:pt idx="4">
                  <c:v>100</c:v>
                </c:pt>
              </c:numCache>
            </c:numRef>
          </c:val>
          <c:smooth val="0"/>
          <c:extLst>
            <c:ext xmlns:c16="http://schemas.microsoft.com/office/drawing/2014/chart" uri="{C3380CC4-5D6E-409C-BE32-E72D297353CC}">
              <c16:uniqueId val="{00000001-3A82-49DB-884A-623B751F70C3}"/>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97.95</c:v>
                </c:pt>
                <c:pt idx="1">
                  <c:v>101.3</c:v>
                </c:pt>
                <c:pt idx="2">
                  <c:v>103.57</c:v>
                </c:pt>
                <c:pt idx="3">
                  <c:v>101.4</c:v>
                </c:pt>
                <c:pt idx="4">
                  <c:v>103.73</c:v>
                </c:pt>
              </c:numCache>
            </c:numRef>
          </c:val>
          <c:extLst>
            <c:ext xmlns:c16="http://schemas.microsoft.com/office/drawing/2014/chart" uri="{C3380CC4-5D6E-409C-BE32-E72D297353CC}">
              <c16:uniqueId val="{00000000-EAC0-47E7-8A2A-D97AA89A8633}"/>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113.33</c:v>
                </c:pt>
                <c:pt idx="1">
                  <c:v>114.05</c:v>
                </c:pt>
                <c:pt idx="2">
                  <c:v>114.26</c:v>
                </c:pt>
                <c:pt idx="3">
                  <c:v>112.98</c:v>
                </c:pt>
                <c:pt idx="4">
                  <c:v>112.91</c:v>
                </c:pt>
              </c:numCache>
            </c:numRef>
          </c:val>
          <c:smooth val="0"/>
          <c:extLst>
            <c:ext xmlns:c16="http://schemas.microsoft.com/office/drawing/2014/chart" uri="{C3380CC4-5D6E-409C-BE32-E72D297353CC}">
              <c16:uniqueId val="{00000001-EAC0-47E7-8A2A-D97AA89A8633}"/>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48.69</c:v>
                </c:pt>
                <c:pt idx="1">
                  <c:v>48.84</c:v>
                </c:pt>
                <c:pt idx="2">
                  <c:v>50</c:v>
                </c:pt>
                <c:pt idx="3">
                  <c:v>52.08</c:v>
                </c:pt>
                <c:pt idx="4">
                  <c:v>53.99</c:v>
                </c:pt>
              </c:numCache>
            </c:numRef>
          </c:val>
          <c:extLst>
            <c:ext xmlns:c16="http://schemas.microsoft.com/office/drawing/2014/chart" uri="{C3380CC4-5D6E-409C-BE32-E72D297353CC}">
              <c16:uniqueId val="{00000000-A639-4C58-B1F0-9982C8C7D45B}"/>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52.4</c:v>
                </c:pt>
                <c:pt idx="1">
                  <c:v>53.56</c:v>
                </c:pt>
                <c:pt idx="2">
                  <c:v>54.73</c:v>
                </c:pt>
                <c:pt idx="3">
                  <c:v>55.77</c:v>
                </c:pt>
                <c:pt idx="4">
                  <c:v>56.48</c:v>
                </c:pt>
              </c:numCache>
            </c:numRef>
          </c:val>
          <c:smooth val="0"/>
          <c:extLst>
            <c:ext xmlns:c16="http://schemas.microsoft.com/office/drawing/2014/chart" uri="{C3380CC4-5D6E-409C-BE32-E72D297353CC}">
              <c16:uniqueId val="{00000001-A639-4C58-B1F0-9982C8C7D45B}"/>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17.010000000000002</c:v>
                </c:pt>
                <c:pt idx="1">
                  <c:v>16.989999999999998</c:v>
                </c:pt>
                <c:pt idx="2">
                  <c:v>14.98</c:v>
                </c:pt>
                <c:pt idx="3">
                  <c:v>14.98</c:v>
                </c:pt>
                <c:pt idx="4">
                  <c:v>24.28</c:v>
                </c:pt>
              </c:numCache>
            </c:numRef>
          </c:val>
          <c:extLst>
            <c:ext xmlns:c16="http://schemas.microsoft.com/office/drawing/2014/chart" uri="{C3380CC4-5D6E-409C-BE32-E72D297353CC}">
              <c16:uniqueId val="{00000000-0825-4D79-AD40-E60941BC88C8}"/>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18.05</c:v>
                </c:pt>
                <c:pt idx="1">
                  <c:v>19.440000000000001</c:v>
                </c:pt>
                <c:pt idx="2">
                  <c:v>22.46</c:v>
                </c:pt>
                <c:pt idx="3">
                  <c:v>25.84</c:v>
                </c:pt>
                <c:pt idx="4">
                  <c:v>27.61</c:v>
                </c:pt>
              </c:numCache>
            </c:numRef>
          </c:val>
          <c:smooth val="0"/>
          <c:extLst>
            <c:ext xmlns:c16="http://schemas.microsoft.com/office/drawing/2014/chart" uri="{C3380CC4-5D6E-409C-BE32-E72D297353CC}">
              <c16:uniqueId val="{00000001-0825-4D79-AD40-E60941BC88C8}"/>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23.13</c:v>
                </c:pt>
                <c:pt idx="1">
                  <c:v>20.91</c:v>
                </c:pt>
                <c:pt idx="2">
                  <c:v>18.670000000000002</c:v>
                </c:pt>
                <c:pt idx="3">
                  <c:v>17.27</c:v>
                </c:pt>
                <c:pt idx="4">
                  <c:v>13.24</c:v>
                </c:pt>
              </c:numCache>
            </c:numRef>
          </c:val>
          <c:extLst>
            <c:ext xmlns:c16="http://schemas.microsoft.com/office/drawing/2014/chart" uri="{C3380CC4-5D6E-409C-BE32-E72D297353CC}">
              <c16:uniqueId val="{00000000-972F-4712-9AEF-6ABAA2B23539}"/>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17.39</c:v>
                </c:pt>
                <c:pt idx="1">
                  <c:v>12.65</c:v>
                </c:pt>
                <c:pt idx="2">
                  <c:v>10.58</c:v>
                </c:pt>
                <c:pt idx="3">
                  <c:v>10.49</c:v>
                </c:pt>
                <c:pt idx="4">
                  <c:v>9.92</c:v>
                </c:pt>
              </c:numCache>
            </c:numRef>
          </c:val>
          <c:smooth val="0"/>
          <c:extLst>
            <c:ext xmlns:c16="http://schemas.microsoft.com/office/drawing/2014/chart" uri="{C3380CC4-5D6E-409C-BE32-E72D297353CC}">
              <c16:uniqueId val="{00000001-972F-4712-9AEF-6ABAA2B23539}"/>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88.92</c:v>
                </c:pt>
                <c:pt idx="1">
                  <c:v>75.13</c:v>
                </c:pt>
                <c:pt idx="2">
                  <c:v>92.54</c:v>
                </c:pt>
                <c:pt idx="3">
                  <c:v>92.71</c:v>
                </c:pt>
                <c:pt idx="4">
                  <c:v>97.68</c:v>
                </c:pt>
              </c:numCache>
            </c:numRef>
          </c:val>
          <c:extLst>
            <c:ext xmlns:c16="http://schemas.microsoft.com/office/drawing/2014/chart" uri="{C3380CC4-5D6E-409C-BE32-E72D297353CC}">
              <c16:uniqueId val="{00000000-F43F-419A-9183-4010E2C927CA}"/>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212.95</c:v>
                </c:pt>
                <c:pt idx="1">
                  <c:v>224.41</c:v>
                </c:pt>
                <c:pt idx="2">
                  <c:v>243.44</c:v>
                </c:pt>
                <c:pt idx="3">
                  <c:v>258.49</c:v>
                </c:pt>
                <c:pt idx="4">
                  <c:v>271.10000000000002</c:v>
                </c:pt>
              </c:numCache>
            </c:numRef>
          </c:val>
          <c:smooth val="0"/>
          <c:extLst>
            <c:ext xmlns:c16="http://schemas.microsoft.com/office/drawing/2014/chart" uri="{C3380CC4-5D6E-409C-BE32-E72D297353CC}">
              <c16:uniqueId val="{00000001-F43F-419A-9183-4010E2C927CA}"/>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587.98</c:v>
                </c:pt>
                <c:pt idx="1">
                  <c:v>564.02</c:v>
                </c:pt>
                <c:pt idx="2">
                  <c:v>587.23</c:v>
                </c:pt>
                <c:pt idx="3">
                  <c:v>593.6</c:v>
                </c:pt>
                <c:pt idx="4">
                  <c:v>601.55999999999995</c:v>
                </c:pt>
              </c:numCache>
            </c:numRef>
          </c:val>
          <c:extLst>
            <c:ext xmlns:c16="http://schemas.microsoft.com/office/drawing/2014/chart" uri="{C3380CC4-5D6E-409C-BE32-E72D297353CC}">
              <c16:uniqueId val="{00000000-EA6F-4088-A237-59F1F406C9B3}"/>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333.48</c:v>
                </c:pt>
                <c:pt idx="1">
                  <c:v>320.31</c:v>
                </c:pt>
                <c:pt idx="2">
                  <c:v>303.26</c:v>
                </c:pt>
                <c:pt idx="3">
                  <c:v>290.31</c:v>
                </c:pt>
                <c:pt idx="4">
                  <c:v>272.95999999999998</c:v>
                </c:pt>
              </c:numCache>
            </c:numRef>
          </c:val>
          <c:smooth val="0"/>
          <c:extLst>
            <c:ext xmlns:c16="http://schemas.microsoft.com/office/drawing/2014/chart" uri="{C3380CC4-5D6E-409C-BE32-E72D297353CC}">
              <c16:uniqueId val="{00000001-EA6F-4088-A237-59F1F406C9B3}"/>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95.35</c:v>
                </c:pt>
                <c:pt idx="1">
                  <c:v>99.34</c:v>
                </c:pt>
                <c:pt idx="2">
                  <c:v>102.22</c:v>
                </c:pt>
                <c:pt idx="3">
                  <c:v>100.25</c:v>
                </c:pt>
                <c:pt idx="4">
                  <c:v>103.12</c:v>
                </c:pt>
              </c:numCache>
            </c:numRef>
          </c:val>
          <c:extLst>
            <c:ext xmlns:c16="http://schemas.microsoft.com/office/drawing/2014/chart" uri="{C3380CC4-5D6E-409C-BE32-E72D297353CC}">
              <c16:uniqueId val="{00000000-F696-47BB-9318-E8EFA22C51C4}"/>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112.81</c:v>
                </c:pt>
                <c:pt idx="1">
                  <c:v>113.88</c:v>
                </c:pt>
                <c:pt idx="2">
                  <c:v>114.14</c:v>
                </c:pt>
                <c:pt idx="3">
                  <c:v>112.83</c:v>
                </c:pt>
                <c:pt idx="4">
                  <c:v>112.84</c:v>
                </c:pt>
              </c:numCache>
            </c:numRef>
          </c:val>
          <c:smooth val="0"/>
          <c:extLst>
            <c:ext xmlns:c16="http://schemas.microsoft.com/office/drawing/2014/chart" uri="{C3380CC4-5D6E-409C-BE32-E72D297353CC}">
              <c16:uniqueId val="{00000001-F696-47BB-9318-E8EFA22C51C4}"/>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114.8</c:v>
                </c:pt>
                <c:pt idx="1">
                  <c:v>113.7</c:v>
                </c:pt>
                <c:pt idx="2">
                  <c:v>108.9</c:v>
                </c:pt>
                <c:pt idx="3">
                  <c:v>112.14</c:v>
                </c:pt>
                <c:pt idx="4">
                  <c:v>109.39</c:v>
                </c:pt>
              </c:numCache>
            </c:numRef>
          </c:val>
          <c:extLst>
            <c:ext xmlns:c16="http://schemas.microsoft.com/office/drawing/2014/chart" uri="{C3380CC4-5D6E-409C-BE32-E72D297353CC}">
              <c16:uniqueId val="{00000000-402D-4762-A640-8E4C41B52009}"/>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75.3</c:v>
                </c:pt>
                <c:pt idx="1">
                  <c:v>74.02</c:v>
                </c:pt>
                <c:pt idx="2">
                  <c:v>73.03</c:v>
                </c:pt>
                <c:pt idx="3">
                  <c:v>73.86</c:v>
                </c:pt>
                <c:pt idx="4">
                  <c:v>73.849999999999994</c:v>
                </c:pt>
              </c:numCache>
            </c:numRef>
          </c:val>
          <c:smooth val="0"/>
          <c:extLst>
            <c:ext xmlns:c16="http://schemas.microsoft.com/office/drawing/2014/chart" uri="{C3380CC4-5D6E-409C-BE32-E72D297353CC}">
              <c16:uniqueId val="{00000001-402D-4762-A640-8E4C41B52009}"/>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【272.96】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【73.85】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C52" zoomScale="85" zoomScaleNormal="85"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京都府</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用水供給事業</v>
      </c>
      <c r="Q8" s="83"/>
      <c r="R8" s="83"/>
      <c r="S8" s="83"/>
      <c r="T8" s="83"/>
      <c r="U8" s="83"/>
      <c r="V8" s="83"/>
      <c r="W8" s="83" t="str">
        <f>データ!$L$6</f>
        <v>B</v>
      </c>
      <c r="X8" s="83"/>
      <c r="Y8" s="83"/>
      <c r="Z8" s="83"/>
      <c r="AA8" s="83"/>
      <c r="AB8" s="83"/>
      <c r="AC8" s="83"/>
      <c r="AD8" s="83" t="str">
        <f>データ!$M$6</f>
        <v>非設置</v>
      </c>
      <c r="AE8" s="83"/>
      <c r="AF8" s="83"/>
      <c r="AG8" s="83"/>
      <c r="AH8" s="83"/>
      <c r="AI8" s="83"/>
      <c r="AJ8" s="83"/>
      <c r="AK8" s="4"/>
      <c r="AL8" s="71">
        <f>データ!$R$6</f>
        <v>2545899</v>
      </c>
      <c r="AM8" s="71"/>
      <c r="AN8" s="71"/>
      <c r="AO8" s="71"/>
      <c r="AP8" s="71"/>
      <c r="AQ8" s="71"/>
      <c r="AR8" s="71"/>
      <c r="AS8" s="71"/>
      <c r="AT8" s="67">
        <f>データ!$S$6</f>
        <v>4612.2</v>
      </c>
      <c r="AU8" s="68"/>
      <c r="AV8" s="68"/>
      <c r="AW8" s="68"/>
      <c r="AX8" s="68"/>
      <c r="AY8" s="68"/>
      <c r="AZ8" s="68"/>
      <c r="BA8" s="68"/>
      <c r="BB8" s="70">
        <f>データ!$T$6</f>
        <v>551.99</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60.03</v>
      </c>
      <c r="J10" s="68"/>
      <c r="K10" s="68"/>
      <c r="L10" s="68"/>
      <c r="M10" s="68"/>
      <c r="N10" s="68"/>
      <c r="O10" s="69"/>
      <c r="P10" s="70">
        <f>データ!$P$6</f>
        <v>99.79</v>
      </c>
      <c r="Q10" s="70"/>
      <c r="R10" s="70"/>
      <c r="S10" s="70"/>
      <c r="T10" s="70"/>
      <c r="U10" s="70"/>
      <c r="V10" s="70"/>
      <c r="W10" s="71">
        <f>データ!$Q$6</f>
        <v>0</v>
      </c>
      <c r="X10" s="71"/>
      <c r="Y10" s="71"/>
      <c r="Z10" s="71"/>
      <c r="AA10" s="71"/>
      <c r="AB10" s="71"/>
      <c r="AC10" s="71"/>
      <c r="AD10" s="2"/>
      <c r="AE10" s="2"/>
      <c r="AF10" s="2"/>
      <c r="AG10" s="2"/>
      <c r="AH10" s="4"/>
      <c r="AI10" s="4"/>
      <c r="AJ10" s="4"/>
      <c r="AK10" s="4"/>
      <c r="AL10" s="71">
        <f>データ!$U$6</f>
        <v>665578</v>
      </c>
      <c r="AM10" s="71"/>
      <c r="AN10" s="71"/>
      <c r="AO10" s="71"/>
      <c r="AP10" s="71"/>
      <c r="AQ10" s="71"/>
      <c r="AR10" s="71"/>
      <c r="AS10" s="71"/>
      <c r="AT10" s="67">
        <f>データ!$V$6</f>
        <v>111.31</v>
      </c>
      <c r="AU10" s="68"/>
      <c r="AV10" s="68"/>
      <c r="AW10" s="68"/>
      <c r="AX10" s="68"/>
      <c r="AY10" s="68"/>
      <c r="AZ10" s="68"/>
      <c r="BA10" s="68"/>
      <c r="BB10" s="70">
        <f>データ!$W$6</f>
        <v>5979.5</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95" t="s">
        <v>111</v>
      </c>
      <c r="BM16" s="96"/>
      <c r="BN16" s="96"/>
      <c r="BO16" s="96"/>
      <c r="BP16" s="96"/>
      <c r="BQ16" s="96"/>
      <c r="BR16" s="96"/>
      <c r="BS16" s="96"/>
      <c r="BT16" s="96"/>
      <c r="BU16" s="96"/>
      <c r="BV16" s="96"/>
      <c r="BW16" s="96"/>
      <c r="BX16" s="96"/>
      <c r="BY16" s="96"/>
      <c r="BZ16" s="97"/>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95"/>
      <c r="BM17" s="96"/>
      <c r="BN17" s="96"/>
      <c r="BO17" s="96"/>
      <c r="BP17" s="96"/>
      <c r="BQ17" s="96"/>
      <c r="BR17" s="96"/>
      <c r="BS17" s="96"/>
      <c r="BT17" s="96"/>
      <c r="BU17" s="96"/>
      <c r="BV17" s="96"/>
      <c r="BW17" s="96"/>
      <c r="BX17" s="96"/>
      <c r="BY17" s="96"/>
      <c r="BZ17" s="97"/>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95"/>
      <c r="BM18" s="96"/>
      <c r="BN18" s="96"/>
      <c r="BO18" s="96"/>
      <c r="BP18" s="96"/>
      <c r="BQ18" s="96"/>
      <c r="BR18" s="96"/>
      <c r="BS18" s="96"/>
      <c r="BT18" s="96"/>
      <c r="BU18" s="96"/>
      <c r="BV18" s="96"/>
      <c r="BW18" s="96"/>
      <c r="BX18" s="96"/>
      <c r="BY18" s="96"/>
      <c r="BZ18" s="97"/>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95"/>
      <c r="BM19" s="96"/>
      <c r="BN19" s="96"/>
      <c r="BO19" s="96"/>
      <c r="BP19" s="96"/>
      <c r="BQ19" s="96"/>
      <c r="BR19" s="96"/>
      <c r="BS19" s="96"/>
      <c r="BT19" s="96"/>
      <c r="BU19" s="96"/>
      <c r="BV19" s="96"/>
      <c r="BW19" s="96"/>
      <c r="BX19" s="96"/>
      <c r="BY19" s="96"/>
      <c r="BZ19" s="97"/>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95"/>
      <c r="BM20" s="96"/>
      <c r="BN20" s="96"/>
      <c r="BO20" s="96"/>
      <c r="BP20" s="96"/>
      <c r="BQ20" s="96"/>
      <c r="BR20" s="96"/>
      <c r="BS20" s="96"/>
      <c r="BT20" s="96"/>
      <c r="BU20" s="96"/>
      <c r="BV20" s="96"/>
      <c r="BW20" s="96"/>
      <c r="BX20" s="96"/>
      <c r="BY20" s="96"/>
      <c r="BZ20" s="97"/>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95"/>
      <c r="BM21" s="96"/>
      <c r="BN21" s="96"/>
      <c r="BO21" s="96"/>
      <c r="BP21" s="96"/>
      <c r="BQ21" s="96"/>
      <c r="BR21" s="96"/>
      <c r="BS21" s="96"/>
      <c r="BT21" s="96"/>
      <c r="BU21" s="96"/>
      <c r="BV21" s="96"/>
      <c r="BW21" s="96"/>
      <c r="BX21" s="96"/>
      <c r="BY21" s="96"/>
      <c r="BZ21" s="97"/>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95"/>
      <c r="BM22" s="96"/>
      <c r="BN22" s="96"/>
      <c r="BO22" s="96"/>
      <c r="BP22" s="96"/>
      <c r="BQ22" s="96"/>
      <c r="BR22" s="96"/>
      <c r="BS22" s="96"/>
      <c r="BT22" s="96"/>
      <c r="BU22" s="96"/>
      <c r="BV22" s="96"/>
      <c r="BW22" s="96"/>
      <c r="BX22" s="96"/>
      <c r="BY22" s="96"/>
      <c r="BZ22" s="97"/>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95"/>
      <c r="BM23" s="96"/>
      <c r="BN23" s="96"/>
      <c r="BO23" s="96"/>
      <c r="BP23" s="96"/>
      <c r="BQ23" s="96"/>
      <c r="BR23" s="96"/>
      <c r="BS23" s="96"/>
      <c r="BT23" s="96"/>
      <c r="BU23" s="96"/>
      <c r="BV23" s="96"/>
      <c r="BW23" s="96"/>
      <c r="BX23" s="96"/>
      <c r="BY23" s="96"/>
      <c r="BZ23" s="97"/>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95"/>
      <c r="BM24" s="96"/>
      <c r="BN24" s="96"/>
      <c r="BO24" s="96"/>
      <c r="BP24" s="96"/>
      <c r="BQ24" s="96"/>
      <c r="BR24" s="96"/>
      <c r="BS24" s="96"/>
      <c r="BT24" s="96"/>
      <c r="BU24" s="96"/>
      <c r="BV24" s="96"/>
      <c r="BW24" s="96"/>
      <c r="BX24" s="96"/>
      <c r="BY24" s="96"/>
      <c r="BZ24" s="97"/>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95"/>
      <c r="BM25" s="96"/>
      <c r="BN25" s="96"/>
      <c r="BO25" s="96"/>
      <c r="BP25" s="96"/>
      <c r="BQ25" s="96"/>
      <c r="BR25" s="96"/>
      <c r="BS25" s="96"/>
      <c r="BT25" s="96"/>
      <c r="BU25" s="96"/>
      <c r="BV25" s="96"/>
      <c r="BW25" s="96"/>
      <c r="BX25" s="96"/>
      <c r="BY25" s="96"/>
      <c r="BZ25" s="97"/>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95"/>
      <c r="BM26" s="96"/>
      <c r="BN26" s="96"/>
      <c r="BO26" s="96"/>
      <c r="BP26" s="96"/>
      <c r="BQ26" s="96"/>
      <c r="BR26" s="96"/>
      <c r="BS26" s="96"/>
      <c r="BT26" s="96"/>
      <c r="BU26" s="96"/>
      <c r="BV26" s="96"/>
      <c r="BW26" s="96"/>
      <c r="BX26" s="96"/>
      <c r="BY26" s="96"/>
      <c r="BZ26" s="97"/>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95"/>
      <c r="BM27" s="96"/>
      <c r="BN27" s="96"/>
      <c r="BO27" s="96"/>
      <c r="BP27" s="96"/>
      <c r="BQ27" s="96"/>
      <c r="BR27" s="96"/>
      <c r="BS27" s="96"/>
      <c r="BT27" s="96"/>
      <c r="BU27" s="96"/>
      <c r="BV27" s="96"/>
      <c r="BW27" s="96"/>
      <c r="BX27" s="96"/>
      <c r="BY27" s="96"/>
      <c r="BZ27" s="97"/>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95"/>
      <c r="BM28" s="96"/>
      <c r="BN28" s="96"/>
      <c r="BO28" s="96"/>
      <c r="BP28" s="96"/>
      <c r="BQ28" s="96"/>
      <c r="BR28" s="96"/>
      <c r="BS28" s="96"/>
      <c r="BT28" s="96"/>
      <c r="BU28" s="96"/>
      <c r="BV28" s="96"/>
      <c r="BW28" s="96"/>
      <c r="BX28" s="96"/>
      <c r="BY28" s="96"/>
      <c r="BZ28" s="97"/>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95"/>
      <c r="BM29" s="96"/>
      <c r="BN29" s="96"/>
      <c r="BO29" s="96"/>
      <c r="BP29" s="96"/>
      <c r="BQ29" s="96"/>
      <c r="BR29" s="96"/>
      <c r="BS29" s="96"/>
      <c r="BT29" s="96"/>
      <c r="BU29" s="96"/>
      <c r="BV29" s="96"/>
      <c r="BW29" s="96"/>
      <c r="BX29" s="96"/>
      <c r="BY29" s="96"/>
      <c r="BZ29" s="97"/>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95"/>
      <c r="BM30" s="96"/>
      <c r="BN30" s="96"/>
      <c r="BO30" s="96"/>
      <c r="BP30" s="96"/>
      <c r="BQ30" s="96"/>
      <c r="BR30" s="96"/>
      <c r="BS30" s="96"/>
      <c r="BT30" s="96"/>
      <c r="BU30" s="96"/>
      <c r="BV30" s="96"/>
      <c r="BW30" s="96"/>
      <c r="BX30" s="96"/>
      <c r="BY30" s="96"/>
      <c r="BZ30" s="97"/>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95"/>
      <c r="BM31" s="96"/>
      <c r="BN31" s="96"/>
      <c r="BO31" s="96"/>
      <c r="BP31" s="96"/>
      <c r="BQ31" s="96"/>
      <c r="BR31" s="96"/>
      <c r="BS31" s="96"/>
      <c r="BT31" s="96"/>
      <c r="BU31" s="96"/>
      <c r="BV31" s="96"/>
      <c r="BW31" s="96"/>
      <c r="BX31" s="96"/>
      <c r="BY31" s="96"/>
      <c r="BZ31" s="97"/>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95"/>
      <c r="BM32" s="96"/>
      <c r="BN32" s="96"/>
      <c r="BO32" s="96"/>
      <c r="BP32" s="96"/>
      <c r="BQ32" s="96"/>
      <c r="BR32" s="96"/>
      <c r="BS32" s="96"/>
      <c r="BT32" s="96"/>
      <c r="BU32" s="96"/>
      <c r="BV32" s="96"/>
      <c r="BW32" s="96"/>
      <c r="BX32" s="96"/>
      <c r="BY32" s="96"/>
      <c r="BZ32" s="97"/>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95"/>
      <c r="BM33" s="96"/>
      <c r="BN33" s="96"/>
      <c r="BO33" s="96"/>
      <c r="BP33" s="96"/>
      <c r="BQ33" s="96"/>
      <c r="BR33" s="96"/>
      <c r="BS33" s="96"/>
      <c r="BT33" s="96"/>
      <c r="BU33" s="96"/>
      <c r="BV33" s="96"/>
      <c r="BW33" s="96"/>
      <c r="BX33" s="96"/>
      <c r="BY33" s="96"/>
      <c r="BZ33" s="97"/>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95"/>
      <c r="BM34" s="96"/>
      <c r="BN34" s="96"/>
      <c r="BO34" s="96"/>
      <c r="BP34" s="96"/>
      <c r="BQ34" s="96"/>
      <c r="BR34" s="96"/>
      <c r="BS34" s="96"/>
      <c r="BT34" s="96"/>
      <c r="BU34" s="96"/>
      <c r="BV34" s="96"/>
      <c r="BW34" s="96"/>
      <c r="BX34" s="96"/>
      <c r="BY34" s="96"/>
      <c r="BZ34" s="97"/>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95"/>
      <c r="BM35" s="96"/>
      <c r="BN35" s="96"/>
      <c r="BO35" s="96"/>
      <c r="BP35" s="96"/>
      <c r="BQ35" s="96"/>
      <c r="BR35" s="96"/>
      <c r="BS35" s="96"/>
      <c r="BT35" s="96"/>
      <c r="BU35" s="96"/>
      <c r="BV35" s="96"/>
      <c r="BW35" s="96"/>
      <c r="BX35" s="96"/>
      <c r="BY35" s="96"/>
      <c r="BZ35" s="97"/>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95"/>
      <c r="BM36" s="96"/>
      <c r="BN36" s="96"/>
      <c r="BO36" s="96"/>
      <c r="BP36" s="96"/>
      <c r="BQ36" s="96"/>
      <c r="BR36" s="96"/>
      <c r="BS36" s="96"/>
      <c r="BT36" s="96"/>
      <c r="BU36" s="96"/>
      <c r="BV36" s="96"/>
      <c r="BW36" s="96"/>
      <c r="BX36" s="96"/>
      <c r="BY36" s="96"/>
      <c r="BZ36" s="97"/>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95"/>
      <c r="BM37" s="96"/>
      <c r="BN37" s="96"/>
      <c r="BO37" s="96"/>
      <c r="BP37" s="96"/>
      <c r="BQ37" s="96"/>
      <c r="BR37" s="96"/>
      <c r="BS37" s="96"/>
      <c r="BT37" s="96"/>
      <c r="BU37" s="96"/>
      <c r="BV37" s="96"/>
      <c r="BW37" s="96"/>
      <c r="BX37" s="96"/>
      <c r="BY37" s="96"/>
      <c r="BZ37" s="97"/>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95"/>
      <c r="BM38" s="96"/>
      <c r="BN38" s="96"/>
      <c r="BO38" s="96"/>
      <c r="BP38" s="96"/>
      <c r="BQ38" s="96"/>
      <c r="BR38" s="96"/>
      <c r="BS38" s="96"/>
      <c r="BT38" s="96"/>
      <c r="BU38" s="96"/>
      <c r="BV38" s="96"/>
      <c r="BW38" s="96"/>
      <c r="BX38" s="96"/>
      <c r="BY38" s="96"/>
      <c r="BZ38" s="97"/>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95"/>
      <c r="BM39" s="96"/>
      <c r="BN39" s="96"/>
      <c r="BO39" s="96"/>
      <c r="BP39" s="96"/>
      <c r="BQ39" s="96"/>
      <c r="BR39" s="96"/>
      <c r="BS39" s="96"/>
      <c r="BT39" s="96"/>
      <c r="BU39" s="96"/>
      <c r="BV39" s="96"/>
      <c r="BW39" s="96"/>
      <c r="BX39" s="96"/>
      <c r="BY39" s="96"/>
      <c r="BZ39" s="97"/>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95"/>
      <c r="BM40" s="96"/>
      <c r="BN40" s="96"/>
      <c r="BO40" s="96"/>
      <c r="BP40" s="96"/>
      <c r="BQ40" s="96"/>
      <c r="BR40" s="96"/>
      <c r="BS40" s="96"/>
      <c r="BT40" s="96"/>
      <c r="BU40" s="96"/>
      <c r="BV40" s="96"/>
      <c r="BW40" s="96"/>
      <c r="BX40" s="96"/>
      <c r="BY40" s="96"/>
      <c r="BZ40" s="97"/>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95"/>
      <c r="BM41" s="96"/>
      <c r="BN41" s="96"/>
      <c r="BO41" s="96"/>
      <c r="BP41" s="96"/>
      <c r="BQ41" s="96"/>
      <c r="BR41" s="96"/>
      <c r="BS41" s="96"/>
      <c r="BT41" s="96"/>
      <c r="BU41" s="96"/>
      <c r="BV41" s="96"/>
      <c r="BW41" s="96"/>
      <c r="BX41" s="96"/>
      <c r="BY41" s="96"/>
      <c r="BZ41" s="97"/>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95"/>
      <c r="BM42" s="96"/>
      <c r="BN42" s="96"/>
      <c r="BO42" s="96"/>
      <c r="BP42" s="96"/>
      <c r="BQ42" s="96"/>
      <c r="BR42" s="96"/>
      <c r="BS42" s="96"/>
      <c r="BT42" s="96"/>
      <c r="BU42" s="96"/>
      <c r="BV42" s="96"/>
      <c r="BW42" s="96"/>
      <c r="BX42" s="96"/>
      <c r="BY42" s="96"/>
      <c r="BZ42" s="97"/>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95"/>
      <c r="BM43" s="96"/>
      <c r="BN43" s="96"/>
      <c r="BO43" s="96"/>
      <c r="BP43" s="96"/>
      <c r="BQ43" s="96"/>
      <c r="BR43" s="96"/>
      <c r="BS43" s="96"/>
      <c r="BT43" s="96"/>
      <c r="BU43" s="96"/>
      <c r="BV43" s="96"/>
      <c r="BW43" s="96"/>
      <c r="BX43" s="96"/>
      <c r="BY43" s="96"/>
      <c r="BZ43" s="97"/>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95"/>
      <c r="BM44" s="96"/>
      <c r="BN44" s="96"/>
      <c r="BO44" s="96"/>
      <c r="BP44" s="96"/>
      <c r="BQ44" s="96"/>
      <c r="BR44" s="96"/>
      <c r="BS44" s="96"/>
      <c r="BT44" s="96"/>
      <c r="BU44" s="96"/>
      <c r="BV44" s="96"/>
      <c r="BW44" s="96"/>
      <c r="BX44" s="96"/>
      <c r="BY44" s="96"/>
      <c r="BZ44" s="97"/>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112</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113</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【112.91】</v>
      </c>
      <c r="F85" s="27" t="str">
        <f>データ!AS6</f>
        <v>【9.92】</v>
      </c>
      <c r="G85" s="27" t="str">
        <f>データ!BD6</f>
        <v>【271.10】</v>
      </c>
      <c r="H85" s="27" t="str">
        <f>データ!BO6</f>
        <v>【272.96】</v>
      </c>
      <c r="I85" s="27" t="str">
        <f>データ!BZ6</f>
        <v>【112.84】</v>
      </c>
      <c r="J85" s="27" t="str">
        <f>データ!CK6</f>
        <v>【73.85】</v>
      </c>
      <c r="K85" s="27" t="str">
        <f>データ!CV6</f>
        <v>【61.69】</v>
      </c>
      <c r="L85" s="27" t="str">
        <f>データ!DG6</f>
        <v>【100.00】</v>
      </c>
      <c r="M85" s="27" t="str">
        <f>データ!DR6</f>
        <v>【56.48】</v>
      </c>
      <c r="N85" s="27" t="str">
        <f>データ!EC6</f>
        <v>【27.61】</v>
      </c>
      <c r="O85" s="27" t="str">
        <f>データ!EN6</f>
        <v>【0.20】</v>
      </c>
    </row>
  </sheetData>
  <sheetProtection algorithmName="SHA-512" hashValue="JZ5bKUXmjCbB9lJ+Rm+Ie5N8/B3ElwldIkqEV+8JbpCw9NMsNUpkmsBRGmcE+iddRc95m5Av6E9KuJ1b15FWWg==" saltValue="8nEjhpYBu1eJ9xvV+z26gA=="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260002</v>
      </c>
      <c r="D6" s="34">
        <f t="shared" si="3"/>
        <v>46</v>
      </c>
      <c r="E6" s="34">
        <f t="shared" si="3"/>
        <v>1</v>
      </c>
      <c r="F6" s="34">
        <f t="shared" si="3"/>
        <v>0</v>
      </c>
      <c r="G6" s="34">
        <f t="shared" si="3"/>
        <v>2</v>
      </c>
      <c r="H6" s="34" t="str">
        <f t="shared" si="3"/>
        <v>京都府</v>
      </c>
      <c r="I6" s="34" t="str">
        <f t="shared" si="3"/>
        <v>法適用</v>
      </c>
      <c r="J6" s="34" t="str">
        <f t="shared" si="3"/>
        <v>水道事業</v>
      </c>
      <c r="K6" s="34" t="str">
        <f t="shared" si="3"/>
        <v>用水供給事業</v>
      </c>
      <c r="L6" s="34" t="str">
        <f t="shared" si="3"/>
        <v>B</v>
      </c>
      <c r="M6" s="34" t="str">
        <f t="shared" si="3"/>
        <v>非設置</v>
      </c>
      <c r="N6" s="35" t="str">
        <f t="shared" si="3"/>
        <v>-</v>
      </c>
      <c r="O6" s="35">
        <f t="shared" si="3"/>
        <v>60.03</v>
      </c>
      <c r="P6" s="35">
        <f t="shared" si="3"/>
        <v>99.79</v>
      </c>
      <c r="Q6" s="35">
        <f t="shared" si="3"/>
        <v>0</v>
      </c>
      <c r="R6" s="35">
        <f t="shared" si="3"/>
        <v>2545899</v>
      </c>
      <c r="S6" s="35">
        <f t="shared" si="3"/>
        <v>4612.2</v>
      </c>
      <c r="T6" s="35">
        <f t="shared" si="3"/>
        <v>551.99</v>
      </c>
      <c r="U6" s="35">
        <f t="shared" si="3"/>
        <v>665578</v>
      </c>
      <c r="V6" s="35">
        <f t="shared" si="3"/>
        <v>111.31</v>
      </c>
      <c r="W6" s="35">
        <f t="shared" si="3"/>
        <v>5979.5</v>
      </c>
      <c r="X6" s="36">
        <f>IF(X7="",NA(),X7)</f>
        <v>97.95</v>
      </c>
      <c r="Y6" s="36">
        <f t="shared" ref="Y6:AG6" si="4">IF(Y7="",NA(),Y7)</f>
        <v>101.3</v>
      </c>
      <c r="Z6" s="36">
        <f t="shared" si="4"/>
        <v>103.57</v>
      </c>
      <c r="AA6" s="36">
        <f t="shared" si="4"/>
        <v>101.4</v>
      </c>
      <c r="AB6" s="36">
        <f t="shared" si="4"/>
        <v>103.73</v>
      </c>
      <c r="AC6" s="36">
        <f t="shared" si="4"/>
        <v>113.33</v>
      </c>
      <c r="AD6" s="36">
        <f t="shared" si="4"/>
        <v>114.05</v>
      </c>
      <c r="AE6" s="36">
        <f t="shared" si="4"/>
        <v>114.26</v>
      </c>
      <c r="AF6" s="36">
        <f t="shared" si="4"/>
        <v>112.98</v>
      </c>
      <c r="AG6" s="36">
        <f t="shared" si="4"/>
        <v>112.91</v>
      </c>
      <c r="AH6" s="35" t="str">
        <f>IF(AH7="","",IF(AH7="-","【-】","【"&amp;SUBSTITUTE(TEXT(AH7,"#,##0.00"),"-","△")&amp;"】"))</f>
        <v>【112.91】</v>
      </c>
      <c r="AI6" s="36">
        <f>IF(AI7="",NA(),AI7)</f>
        <v>23.13</v>
      </c>
      <c r="AJ6" s="36">
        <f t="shared" ref="AJ6:AR6" si="5">IF(AJ7="",NA(),AJ7)</f>
        <v>20.91</v>
      </c>
      <c r="AK6" s="36">
        <f t="shared" si="5"/>
        <v>18.670000000000002</v>
      </c>
      <c r="AL6" s="36">
        <f t="shared" si="5"/>
        <v>17.27</v>
      </c>
      <c r="AM6" s="36">
        <f t="shared" si="5"/>
        <v>13.24</v>
      </c>
      <c r="AN6" s="36">
        <f t="shared" si="5"/>
        <v>17.39</v>
      </c>
      <c r="AO6" s="36">
        <f t="shared" si="5"/>
        <v>12.65</v>
      </c>
      <c r="AP6" s="36">
        <f t="shared" si="5"/>
        <v>10.58</v>
      </c>
      <c r="AQ6" s="36">
        <f t="shared" si="5"/>
        <v>10.49</v>
      </c>
      <c r="AR6" s="36">
        <f t="shared" si="5"/>
        <v>9.92</v>
      </c>
      <c r="AS6" s="35" t="str">
        <f>IF(AS7="","",IF(AS7="-","【-】","【"&amp;SUBSTITUTE(TEXT(AS7,"#,##0.00"),"-","△")&amp;"】"))</f>
        <v>【9.92】</v>
      </c>
      <c r="AT6" s="36">
        <f>IF(AT7="",NA(),AT7)</f>
        <v>88.92</v>
      </c>
      <c r="AU6" s="36">
        <f t="shared" ref="AU6:BC6" si="6">IF(AU7="",NA(),AU7)</f>
        <v>75.13</v>
      </c>
      <c r="AV6" s="36">
        <f t="shared" si="6"/>
        <v>92.54</v>
      </c>
      <c r="AW6" s="36">
        <f t="shared" si="6"/>
        <v>92.71</v>
      </c>
      <c r="AX6" s="36">
        <f t="shared" si="6"/>
        <v>97.68</v>
      </c>
      <c r="AY6" s="36">
        <f t="shared" si="6"/>
        <v>212.95</v>
      </c>
      <c r="AZ6" s="36">
        <f t="shared" si="6"/>
        <v>224.41</v>
      </c>
      <c r="BA6" s="36">
        <f t="shared" si="6"/>
        <v>243.44</v>
      </c>
      <c r="BB6" s="36">
        <f t="shared" si="6"/>
        <v>258.49</v>
      </c>
      <c r="BC6" s="36">
        <f t="shared" si="6"/>
        <v>271.10000000000002</v>
      </c>
      <c r="BD6" s="35" t="str">
        <f>IF(BD7="","",IF(BD7="-","【-】","【"&amp;SUBSTITUTE(TEXT(BD7,"#,##0.00"),"-","△")&amp;"】"))</f>
        <v>【271.10】</v>
      </c>
      <c r="BE6" s="36">
        <f>IF(BE7="",NA(),BE7)</f>
        <v>587.98</v>
      </c>
      <c r="BF6" s="36">
        <f t="shared" ref="BF6:BN6" si="7">IF(BF7="",NA(),BF7)</f>
        <v>564.02</v>
      </c>
      <c r="BG6" s="36">
        <f t="shared" si="7"/>
        <v>587.23</v>
      </c>
      <c r="BH6" s="36">
        <f t="shared" si="7"/>
        <v>593.6</v>
      </c>
      <c r="BI6" s="36">
        <f t="shared" si="7"/>
        <v>601.55999999999995</v>
      </c>
      <c r="BJ6" s="36">
        <f t="shared" si="7"/>
        <v>333.48</v>
      </c>
      <c r="BK6" s="36">
        <f t="shared" si="7"/>
        <v>320.31</v>
      </c>
      <c r="BL6" s="36">
        <f t="shared" si="7"/>
        <v>303.26</v>
      </c>
      <c r="BM6" s="36">
        <f t="shared" si="7"/>
        <v>290.31</v>
      </c>
      <c r="BN6" s="36">
        <f t="shared" si="7"/>
        <v>272.95999999999998</v>
      </c>
      <c r="BO6" s="35" t="str">
        <f>IF(BO7="","",IF(BO7="-","【-】","【"&amp;SUBSTITUTE(TEXT(BO7,"#,##0.00"),"-","△")&amp;"】"))</f>
        <v>【272.96】</v>
      </c>
      <c r="BP6" s="36">
        <f>IF(BP7="",NA(),BP7)</f>
        <v>95.35</v>
      </c>
      <c r="BQ6" s="36">
        <f t="shared" ref="BQ6:BY6" si="8">IF(BQ7="",NA(),BQ7)</f>
        <v>99.34</v>
      </c>
      <c r="BR6" s="36">
        <f t="shared" si="8"/>
        <v>102.22</v>
      </c>
      <c r="BS6" s="36">
        <f t="shared" si="8"/>
        <v>100.25</v>
      </c>
      <c r="BT6" s="36">
        <f t="shared" si="8"/>
        <v>103.12</v>
      </c>
      <c r="BU6" s="36">
        <f t="shared" si="8"/>
        <v>112.81</v>
      </c>
      <c r="BV6" s="36">
        <f t="shared" si="8"/>
        <v>113.88</v>
      </c>
      <c r="BW6" s="36">
        <f t="shared" si="8"/>
        <v>114.14</v>
      </c>
      <c r="BX6" s="36">
        <f t="shared" si="8"/>
        <v>112.83</v>
      </c>
      <c r="BY6" s="36">
        <f t="shared" si="8"/>
        <v>112.84</v>
      </c>
      <c r="BZ6" s="35" t="str">
        <f>IF(BZ7="","",IF(BZ7="-","【-】","【"&amp;SUBSTITUTE(TEXT(BZ7,"#,##0.00"),"-","△")&amp;"】"))</f>
        <v>【112.84】</v>
      </c>
      <c r="CA6" s="36">
        <f>IF(CA7="",NA(),CA7)</f>
        <v>114.8</v>
      </c>
      <c r="CB6" s="36">
        <f t="shared" ref="CB6:CJ6" si="9">IF(CB7="",NA(),CB7)</f>
        <v>113.7</v>
      </c>
      <c r="CC6" s="36">
        <f t="shared" si="9"/>
        <v>108.9</v>
      </c>
      <c r="CD6" s="36">
        <f t="shared" si="9"/>
        <v>112.14</v>
      </c>
      <c r="CE6" s="36">
        <f t="shared" si="9"/>
        <v>109.39</v>
      </c>
      <c r="CF6" s="36">
        <f t="shared" si="9"/>
        <v>75.3</v>
      </c>
      <c r="CG6" s="36">
        <f t="shared" si="9"/>
        <v>74.02</v>
      </c>
      <c r="CH6" s="36">
        <f t="shared" si="9"/>
        <v>73.03</v>
      </c>
      <c r="CI6" s="36">
        <f t="shared" si="9"/>
        <v>73.86</v>
      </c>
      <c r="CJ6" s="36">
        <f t="shared" si="9"/>
        <v>73.849999999999994</v>
      </c>
      <c r="CK6" s="35" t="str">
        <f>IF(CK7="","",IF(CK7="-","【-】","【"&amp;SUBSTITUTE(TEXT(CK7,"#,##0.00"),"-","△")&amp;"】"))</f>
        <v>【73.85】</v>
      </c>
      <c r="CL6" s="36">
        <f>IF(CL7="",NA(),CL7)</f>
        <v>65.62</v>
      </c>
      <c r="CM6" s="36">
        <f t="shared" ref="CM6:CU6" si="10">IF(CM7="",NA(),CM7)</f>
        <v>66.08</v>
      </c>
      <c r="CN6" s="36">
        <f t="shared" si="10"/>
        <v>67.180000000000007</v>
      </c>
      <c r="CO6" s="36">
        <f t="shared" si="10"/>
        <v>66.05</v>
      </c>
      <c r="CP6" s="36">
        <f t="shared" si="10"/>
        <v>66.040000000000006</v>
      </c>
      <c r="CQ6" s="36">
        <f t="shared" si="10"/>
        <v>61.82</v>
      </c>
      <c r="CR6" s="36">
        <f t="shared" si="10"/>
        <v>61.66</v>
      </c>
      <c r="CS6" s="36">
        <f t="shared" si="10"/>
        <v>62.19</v>
      </c>
      <c r="CT6" s="36">
        <f t="shared" si="10"/>
        <v>61.77</v>
      </c>
      <c r="CU6" s="36">
        <f t="shared" si="10"/>
        <v>61.69</v>
      </c>
      <c r="CV6" s="35" t="str">
        <f>IF(CV7="","",IF(CV7="-","【-】","【"&amp;SUBSTITUTE(TEXT(CV7,"#,##0.00"),"-","△")&amp;"】"))</f>
        <v>【61.69】</v>
      </c>
      <c r="CW6" s="36">
        <f>IF(CW7="",NA(),CW7)</f>
        <v>99.74</v>
      </c>
      <c r="CX6" s="36">
        <f t="shared" ref="CX6:DF6" si="11">IF(CX7="",NA(),CX7)</f>
        <v>99.68</v>
      </c>
      <c r="CY6" s="36">
        <f t="shared" si="11"/>
        <v>99.81</v>
      </c>
      <c r="CZ6" s="36">
        <f t="shared" si="11"/>
        <v>99.89</v>
      </c>
      <c r="DA6" s="36">
        <f t="shared" si="11"/>
        <v>99.91</v>
      </c>
      <c r="DB6" s="36">
        <f t="shared" si="11"/>
        <v>100.03</v>
      </c>
      <c r="DC6" s="36">
        <f t="shared" si="11"/>
        <v>100.05</v>
      </c>
      <c r="DD6" s="36">
        <f t="shared" si="11"/>
        <v>100.05</v>
      </c>
      <c r="DE6" s="36">
        <f t="shared" si="11"/>
        <v>100.08</v>
      </c>
      <c r="DF6" s="36">
        <f t="shared" si="11"/>
        <v>100</v>
      </c>
      <c r="DG6" s="35" t="str">
        <f>IF(DG7="","",IF(DG7="-","【-】","【"&amp;SUBSTITUTE(TEXT(DG7,"#,##0.00"),"-","△")&amp;"】"))</f>
        <v>【100.00】</v>
      </c>
      <c r="DH6" s="36">
        <f>IF(DH7="",NA(),DH7)</f>
        <v>48.69</v>
      </c>
      <c r="DI6" s="36">
        <f t="shared" ref="DI6:DQ6" si="12">IF(DI7="",NA(),DI7)</f>
        <v>48.84</v>
      </c>
      <c r="DJ6" s="36">
        <f t="shared" si="12"/>
        <v>50</v>
      </c>
      <c r="DK6" s="36">
        <f t="shared" si="12"/>
        <v>52.08</v>
      </c>
      <c r="DL6" s="36">
        <f t="shared" si="12"/>
        <v>53.99</v>
      </c>
      <c r="DM6" s="36">
        <f t="shared" si="12"/>
        <v>52.4</v>
      </c>
      <c r="DN6" s="36">
        <f t="shared" si="12"/>
        <v>53.56</v>
      </c>
      <c r="DO6" s="36">
        <f t="shared" si="12"/>
        <v>54.73</v>
      </c>
      <c r="DP6" s="36">
        <f t="shared" si="12"/>
        <v>55.77</v>
      </c>
      <c r="DQ6" s="36">
        <f t="shared" si="12"/>
        <v>56.48</v>
      </c>
      <c r="DR6" s="35" t="str">
        <f>IF(DR7="","",IF(DR7="-","【-】","【"&amp;SUBSTITUTE(TEXT(DR7,"#,##0.00"),"-","△")&amp;"】"))</f>
        <v>【56.48】</v>
      </c>
      <c r="DS6" s="36">
        <f>IF(DS7="",NA(),DS7)</f>
        <v>17.010000000000002</v>
      </c>
      <c r="DT6" s="36">
        <f t="shared" ref="DT6:EB6" si="13">IF(DT7="",NA(),DT7)</f>
        <v>16.989999999999998</v>
      </c>
      <c r="DU6" s="36">
        <f t="shared" si="13"/>
        <v>14.98</v>
      </c>
      <c r="DV6" s="36">
        <f t="shared" si="13"/>
        <v>14.98</v>
      </c>
      <c r="DW6" s="36">
        <f t="shared" si="13"/>
        <v>24.28</v>
      </c>
      <c r="DX6" s="36">
        <f t="shared" si="13"/>
        <v>18.05</v>
      </c>
      <c r="DY6" s="36">
        <f t="shared" si="13"/>
        <v>19.440000000000001</v>
      </c>
      <c r="DZ6" s="36">
        <f t="shared" si="13"/>
        <v>22.46</v>
      </c>
      <c r="EA6" s="36">
        <f t="shared" si="13"/>
        <v>25.84</v>
      </c>
      <c r="EB6" s="36">
        <f t="shared" si="13"/>
        <v>27.61</v>
      </c>
      <c r="EC6" s="35" t="str">
        <f>IF(EC7="","",IF(EC7="-","【-】","【"&amp;SUBSTITUTE(TEXT(EC7,"#,##0.00"),"-","△")&amp;"】"))</f>
        <v>【27.61】</v>
      </c>
      <c r="ED6" s="35">
        <f>IF(ED7="",NA(),ED7)</f>
        <v>0</v>
      </c>
      <c r="EE6" s="35">
        <f t="shared" ref="EE6:EM6" si="14">IF(EE7="",NA(),EE7)</f>
        <v>0</v>
      </c>
      <c r="EF6" s="35">
        <f t="shared" si="14"/>
        <v>0</v>
      </c>
      <c r="EG6" s="35">
        <f t="shared" si="14"/>
        <v>0</v>
      </c>
      <c r="EH6" s="35">
        <f t="shared" si="14"/>
        <v>0</v>
      </c>
      <c r="EI6" s="36">
        <f t="shared" si="14"/>
        <v>0.26</v>
      </c>
      <c r="EJ6" s="36">
        <f t="shared" si="14"/>
        <v>0.24</v>
      </c>
      <c r="EK6" s="36">
        <f t="shared" si="14"/>
        <v>0.27</v>
      </c>
      <c r="EL6" s="36">
        <f t="shared" si="14"/>
        <v>0.24</v>
      </c>
      <c r="EM6" s="36">
        <f t="shared" si="14"/>
        <v>0.2</v>
      </c>
      <c r="EN6" s="35" t="str">
        <f>IF(EN7="","",IF(EN7="-","【-】","【"&amp;SUBSTITUTE(TEXT(EN7,"#,##0.00"),"-","△")&amp;"】"))</f>
        <v>【0.20】</v>
      </c>
    </row>
    <row r="7" spans="1:144" s="37" customFormat="1" x14ac:dyDescent="0.15">
      <c r="A7" s="29"/>
      <c r="B7" s="38">
        <v>2019</v>
      </c>
      <c r="C7" s="38">
        <v>260002</v>
      </c>
      <c r="D7" s="38">
        <v>46</v>
      </c>
      <c r="E7" s="38">
        <v>1</v>
      </c>
      <c r="F7" s="38">
        <v>0</v>
      </c>
      <c r="G7" s="38">
        <v>2</v>
      </c>
      <c r="H7" s="38" t="s">
        <v>93</v>
      </c>
      <c r="I7" s="38" t="s">
        <v>94</v>
      </c>
      <c r="J7" s="38" t="s">
        <v>95</v>
      </c>
      <c r="K7" s="38" t="s">
        <v>96</v>
      </c>
      <c r="L7" s="38" t="s">
        <v>97</v>
      </c>
      <c r="M7" s="38" t="s">
        <v>98</v>
      </c>
      <c r="N7" s="39" t="s">
        <v>99</v>
      </c>
      <c r="O7" s="39">
        <v>60.03</v>
      </c>
      <c r="P7" s="39">
        <v>99.79</v>
      </c>
      <c r="Q7" s="39">
        <v>0</v>
      </c>
      <c r="R7" s="39">
        <v>2545899</v>
      </c>
      <c r="S7" s="39">
        <v>4612.2</v>
      </c>
      <c r="T7" s="39">
        <v>551.99</v>
      </c>
      <c r="U7" s="39">
        <v>665578</v>
      </c>
      <c r="V7" s="39">
        <v>111.31</v>
      </c>
      <c r="W7" s="39">
        <v>5979.5</v>
      </c>
      <c r="X7" s="39">
        <v>97.95</v>
      </c>
      <c r="Y7" s="39">
        <v>101.3</v>
      </c>
      <c r="Z7" s="39">
        <v>103.57</v>
      </c>
      <c r="AA7" s="39">
        <v>101.4</v>
      </c>
      <c r="AB7" s="39">
        <v>103.73</v>
      </c>
      <c r="AC7" s="39">
        <v>113.33</v>
      </c>
      <c r="AD7" s="39">
        <v>114.05</v>
      </c>
      <c r="AE7" s="39">
        <v>114.26</v>
      </c>
      <c r="AF7" s="39">
        <v>112.98</v>
      </c>
      <c r="AG7" s="39">
        <v>112.91</v>
      </c>
      <c r="AH7" s="39">
        <v>112.91</v>
      </c>
      <c r="AI7" s="39">
        <v>23.13</v>
      </c>
      <c r="AJ7" s="39">
        <v>20.91</v>
      </c>
      <c r="AK7" s="39">
        <v>18.670000000000002</v>
      </c>
      <c r="AL7" s="39">
        <v>17.27</v>
      </c>
      <c r="AM7" s="39">
        <v>13.24</v>
      </c>
      <c r="AN7" s="39">
        <v>17.39</v>
      </c>
      <c r="AO7" s="39">
        <v>12.65</v>
      </c>
      <c r="AP7" s="39">
        <v>10.58</v>
      </c>
      <c r="AQ7" s="39">
        <v>10.49</v>
      </c>
      <c r="AR7" s="39">
        <v>9.92</v>
      </c>
      <c r="AS7" s="39">
        <v>9.92</v>
      </c>
      <c r="AT7" s="39">
        <v>88.92</v>
      </c>
      <c r="AU7" s="39">
        <v>75.13</v>
      </c>
      <c r="AV7" s="39">
        <v>92.54</v>
      </c>
      <c r="AW7" s="39">
        <v>92.71</v>
      </c>
      <c r="AX7" s="39">
        <v>97.68</v>
      </c>
      <c r="AY7" s="39">
        <v>212.95</v>
      </c>
      <c r="AZ7" s="39">
        <v>224.41</v>
      </c>
      <c r="BA7" s="39">
        <v>243.44</v>
      </c>
      <c r="BB7" s="39">
        <v>258.49</v>
      </c>
      <c r="BC7" s="39">
        <v>271.10000000000002</v>
      </c>
      <c r="BD7" s="39">
        <v>271.10000000000002</v>
      </c>
      <c r="BE7" s="39">
        <v>587.98</v>
      </c>
      <c r="BF7" s="39">
        <v>564.02</v>
      </c>
      <c r="BG7" s="39">
        <v>587.23</v>
      </c>
      <c r="BH7" s="39">
        <v>593.6</v>
      </c>
      <c r="BI7" s="39">
        <v>601.55999999999995</v>
      </c>
      <c r="BJ7" s="39">
        <v>333.48</v>
      </c>
      <c r="BK7" s="39">
        <v>320.31</v>
      </c>
      <c r="BL7" s="39">
        <v>303.26</v>
      </c>
      <c r="BM7" s="39">
        <v>290.31</v>
      </c>
      <c r="BN7" s="39">
        <v>272.95999999999998</v>
      </c>
      <c r="BO7" s="39">
        <v>272.95999999999998</v>
      </c>
      <c r="BP7" s="39">
        <v>95.35</v>
      </c>
      <c r="BQ7" s="39">
        <v>99.34</v>
      </c>
      <c r="BR7" s="39">
        <v>102.22</v>
      </c>
      <c r="BS7" s="39">
        <v>100.25</v>
      </c>
      <c r="BT7" s="39">
        <v>103.12</v>
      </c>
      <c r="BU7" s="39">
        <v>112.81</v>
      </c>
      <c r="BV7" s="39">
        <v>113.88</v>
      </c>
      <c r="BW7" s="39">
        <v>114.14</v>
      </c>
      <c r="BX7" s="39">
        <v>112.83</v>
      </c>
      <c r="BY7" s="39">
        <v>112.84</v>
      </c>
      <c r="BZ7" s="39">
        <v>112.84</v>
      </c>
      <c r="CA7" s="39">
        <v>114.8</v>
      </c>
      <c r="CB7" s="39">
        <v>113.7</v>
      </c>
      <c r="CC7" s="39">
        <v>108.9</v>
      </c>
      <c r="CD7" s="39">
        <v>112.14</v>
      </c>
      <c r="CE7" s="39">
        <v>109.39</v>
      </c>
      <c r="CF7" s="39">
        <v>75.3</v>
      </c>
      <c r="CG7" s="39">
        <v>74.02</v>
      </c>
      <c r="CH7" s="39">
        <v>73.03</v>
      </c>
      <c r="CI7" s="39">
        <v>73.86</v>
      </c>
      <c r="CJ7" s="39">
        <v>73.849999999999994</v>
      </c>
      <c r="CK7" s="39">
        <v>73.849999999999994</v>
      </c>
      <c r="CL7" s="39">
        <v>65.62</v>
      </c>
      <c r="CM7" s="39">
        <v>66.08</v>
      </c>
      <c r="CN7" s="39">
        <v>67.180000000000007</v>
      </c>
      <c r="CO7" s="39">
        <v>66.05</v>
      </c>
      <c r="CP7" s="39">
        <v>66.040000000000006</v>
      </c>
      <c r="CQ7" s="39">
        <v>61.82</v>
      </c>
      <c r="CR7" s="39">
        <v>61.66</v>
      </c>
      <c r="CS7" s="39">
        <v>62.19</v>
      </c>
      <c r="CT7" s="39">
        <v>61.77</v>
      </c>
      <c r="CU7" s="39">
        <v>61.69</v>
      </c>
      <c r="CV7" s="39">
        <v>61.69</v>
      </c>
      <c r="CW7" s="39">
        <v>99.74</v>
      </c>
      <c r="CX7" s="39">
        <v>99.68</v>
      </c>
      <c r="CY7" s="39">
        <v>99.81</v>
      </c>
      <c r="CZ7" s="39">
        <v>99.89</v>
      </c>
      <c r="DA7" s="39">
        <v>99.91</v>
      </c>
      <c r="DB7" s="39">
        <v>100.03</v>
      </c>
      <c r="DC7" s="39">
        <v>100.05</v>
      </c>
      <c r="DD7" s="39">
        <v>100.05</v>
      </c>
      <c r="DE7" s="39">
        <v>100.08</v>
      </c>
      <c r="DF7" s="39">
        <v>100</v>
      </c>
      <c r="DG7" s="39">
        <v>100</v>
      </c>
      <c r="DH7" s="39">
        <v>48.69</v>
      </c>
      <c r="DI7" s="39">
        <v>48.84</v>
      </c>
      <c r="DJ7" s="39">
        <v>50</v>
      </c>
      <c r="DK7" s="39">
        <v>52.08</v>
      </c>
      <c r="DL7" s="39">
        <v>53.99</v>
      </c>
      <c r="DM7" s="39">
        <v>52.4</v>
      </c>
      <c r="DN7" s="39">
        <v>53.56</v>
      </c>
      <c r="DO7" s="39">
        <v>54.73</v>
      </c>
      <c r="DP7" s="39">
        <v>55.77</v>
      </c>
      <c r="DQ7" s="39">
        <v>56.48</v>
      </c>
      <c r="DR7" s="39">
        <v>56.48</v>
      </c>
      <c r="DS7" s="39">
        <v>17.010000000000002</v>
      </c>
      <c r="DT7" s="39">
        <v>16.989999999999998</v>
      </c>
      <c r="DU7" s="39">
        <v>14.98</v>
      </c>
      <c r="DV7" s="39">
        <v>14.98</v>
      </c>
      <c r="DW7" s="39">
        <v>24.28</v>
      </c>
      <c r="DX7" s="39">
        <v>18.05</v>
      </c>
      <c r="DY7" s="39">
        <v>19.440000000000001</v>
      </c>
      <c r="DZ7" s="39">
        <v>22.46</v>
      </c>
      <c r="EA7" s="39">
        <v>25.84</v>
      </c>
      <c r="EB7" s="39">
        <v>27.61</v>
      </c>
      <c r="EC7" s="39">
        <v>27.61</v>
      </c>
      <c r="ED7" s="39">
        <v>0</v>
      </c>
      <c r="EE7" s="39">
        <v>0</v>
      </c>
      <c r="EF7" s="39">
        <v>0</v>
      </c>
      <c r="EG7" s="39">
        <v>0</v>
      </c>
      <c r="EH7" s="39">
        <v>0</v>
      </c>
      <c r="EI7" s="39">
        <v>0.26</v>
      </c>
      <c r="EJ7" s="39">
        <v>0.24</v>
      </c>
      <c r="EK7" s="39">
        <v>0.27</v>
      </c>
      <c r="EL7" s="39">
        <v>0.24</v>
      </c>
      <c r="EM7" s="39">
        <v>0.2</v>
      </c>
      <c r="EN7" s="39">
        <v>0.2</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108</v>
      </c>
      <c r="D13" t="s">
        <v>108</v>
      </c>
      <c r="E13" t="s">
        <v>107</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