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0sv0007b\10197\10経営Ｇ'13引越し先\総務関係\よ＿予算\02決算\R1\06-5【経営分析比較表】公営企業に係る経営比較分析表（令和元年度決算）の分析等について\"/>
    </mc:Choice>
  </mc:AlternateContent>
  <workbookProtection workbookAlgorithmName="SHA-512" workbookHashValue="shn/OK94YYu+G7lBJJEVcLrERd9dOkG8yhCMFk+skYpOdk3zk0uINLSiYDM7wHxS8q7+aRFnW2m6xx/L4XG92Q==" workbookSaltValue="I9k4kZymlVMD71UcVCSO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<sst xmlns="http://schemas.openxmlformats.org/spreadsheetml/2006/main" count="297" uniqueCount="118">
  <si>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</si>
  <si>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</si>
  <si>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</si>
  <si>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</si>
  <si>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</si>
  <si>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</si>
  <si>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</si>
  <si>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</si>
  <si>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</si>
  <si>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</si>
  <si>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</si>
  <si>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</si>
  <si>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</si>
  <si>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</si>
  <si>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</si>
  <si>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</si>
  <si>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</si>
  <si>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</si>
  <si>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</si>
  <si>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</si>
  <si>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</si>
  <si>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</si>
  <si>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</si>
  <si>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</si>
  <si>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</si>
  <si>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</si>
  <si>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</si>
  <si>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</si>
  <si>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</si>
  <si>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</si>
  <si>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</si>
  <si>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</si>
  <si>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</si>
  <si>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</si>
  <si>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</si>
  <si>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</si>
  <si>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</si>
  <si>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</si>
  <si>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</si>
  <si>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</si>
  <si>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</si>
  <si>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</si>
  <si>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</si>
  <si>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</si>
  <si>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</si>
  <si>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</si>
  <si>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</si>
  <si>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</si>
  <si>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</si>
  <si>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</si>
  <si>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</si>
  <si>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</si>
  <si>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</si>
  <si>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</si>
  <si>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</si>
  <si>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</si>
  <si>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</si>
  <si>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</si>
  <si>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</si>
  <si>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</si>
  <si>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</si>
  <si>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</si>
  <si>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</si>
  <si>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</si>
  <si>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</si>
  <si>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</si>
  <si>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</si>
  <si>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</si>
  <si>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</si>
  <si>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</si>
  <si>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</si>
  <si>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</si>
  <si>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</si>
  <si>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</si>
  <si>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</si>
  <si>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</si>
  <si>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</si>
  <si>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</si>
  <si>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</si>
  <si>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</si>
  <si>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</si>
  <si>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</si>
  <si>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</si>
  <si>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</si>
  <si>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</si>
  <si>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</si>
  <si>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</si>
  <si>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</si>
  <si>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</si>
  <si>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</si>
  <si>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</si>
  <si>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</si>
  <si>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</si>
  <si>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</si>
  <si>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</si>
  <si>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</si>
  <si>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</si>
  <si>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</si>
  <si>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</si>
  <si>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</si>
  <si>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</si>
  <si>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</si>
  <si>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</si>
  <si>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</si>
  <si>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</si>
  <si>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</si>
  <si>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</si>
  <si>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</si>
  <si>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</si>
  <si>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</si>
  <si>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</si>
  <si>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</si>
  <si>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</si>
  <si>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</si>
  <si>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</si>
  <si>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「①有形固定資産減価償却率」は、早期に事業着手したため土木建築施設の供用期間が長いこと、機械・電気設備は標準耐用年数を超えて長寿命化しているものが多いこともあり、50％超となっている。
「②管渠老朽化率」は、法定耐用年数を超過した管渠の計上に伴い、増加している。
「③管渠改善率」は、供用年数は長いものの本格的な改善が必要な管渠が少ないため類似団体と比較して低い値を示している。
　なお、管渠については計画的に調査を行っており、対策が必要と判断された場合は、速やかに対応策を検討し実施している。</t>
    <rPh sb="2" eb="4">
      <t>ユウケイ</t>
    </rPh>
    <rPh sb="4" eb="6">
      <t>コテイ</t>
    </rPh>
    <rPh sb="6" eb="8">
      <t>シサン</t>
    </rPh>
    <rPh sb="8" eb="10">
      <t>ゲンカ</t>
    </rPh>
    <rPh sb="10" eb="12">
      <t>ショウキャク</t>
    </rPh>
    <rPh sb="12" eb="13">
      <t>リツ</t>
    </rPh>
    <rPh sb="16" eb="18">
      <t>ソウキ</t>
    </rPh>
    <rPh sb="31" eb="33">
      <t>シセツ</t>
    </rPh>
    <rPh sb="44" eb="46">
      <t>キカイ</t>
    </rPh>
    <rPh sb="47" eb="49">
      <t>デンキ</t>
    </rPh>
    <rPh sb="49" eb="51">
      <t>セツビ</t>
    </rPh>
    <rPh sb="52" eb="54">
      <t>ヒョウジュン</t>
    </rPh>
    <rPh sb="54" eb="56">
      <t>タイヨウ</t>
    </rPh>
    <rPh sb="56" eb="58">
      <t>ネンスウ</t>
    </rPh>
    <rPh sb="59" eb="60">
      <t>コ</t>
    </rPh>
    <rPh sb="62" eb="66">
      <t>チョウジュミョウカ</t>
    </rPh>
    <rPh sb="73" eb="74">
      <t>オオ</t>
    </rPh>
    <rPh sb="95" eb="97">
      <t>カンキョ</t>
    </rPh>
    <rPh sb="97" eb="100">
      <t>ロウキュウカ</t>
    </rPh>
    <rPh sb="100" eb="101">
      <t>リツ</t>
    </rPh>
    <rPh sb="104" eb="106">
      <t>ホウテイ</t>
    </rPh>
    <rPh sb="106" eb="108">
      <t>タイヨウ</t>
    </rPh>
    <rPh sb="108" eb="110">
      <t>ネンスウ</t>
    </rPh>
    <rPh sb="111" eb="113">
      <t>チョウカ</t>
    </rPh>
    <rPh sb="115" eb="117">
      <t>カンキョ</t>
    </rPh>
    <rPh sb="118" eb="120">
      <t>ケイジョウ</t>
    </rPh>
    <rPh sb="121" eb="122">
      <t>トモナ</t>
    </rPh>
    <rPh sb="124" eb="126">
      <t>ゾウカ</t>
    </rPh>
    <rPh sb="134" eb="136">
      <t>カンキョ</t>
    </rPh>
    <rPh sb="136" eb="138">
      <t>カイゼン</t>
    </rPh>
    <rPh sb="138" eb="139">
      <t>リツ</t>
    </rPh>
    <rPh sb="142" eb="144">
      <t>キョウヨウ</t>
    </rPh>
    <rPh sb="144" eb="146">
      <t>ネンスウ</t>
    </rPh>
    <rPh sb="147" eb="148">
      <t>ナガ</t>
    </rPh>
    <rPh sb="152" eb="155">
      <t>ホンカクテキ</t>
    </rPh>
    <rPh sb="156" eb="158">
      <t>カイゼン</t>
    </rPh>
    <rPh sb="159" eb="161">
      <t>ヒツヨウ</t>
    </rPh>
    <rPh sb="194" eb="196">
      <t>カンキョ</t>
    </rPh>
    <rPh sb="201" eb="204">
      <t>ケイカクテキ</t>
    </rPh>
    <rPh sb="205" eb="207">
      <t>チョウサ</t>
    </rPh>
    <rPh sb="208" eb="209">
      <t>オコナ</t>
    </rPh>
    <rPh sb="214" eb="216">
      <t>タイサク</t>
    </rPh>
    <rPh sb="217" eb="219">
      <t>ヒツヨウ</t>
    </rPh>
    <rPh sb="220" eb="222">
      <t>ハンダン</t>
    </rPh>
    <rPh sb="225" eb="227">
      <t>バアイ</t>
    </rPh>
    <rPh sb="229" eb="230">
      <t>スミ</t>
    </rPh>
    <rPh sb="233" eb="235">
      <t>タイオウ</t>
    </rPh>
    <rPh sb="235" eb="236">
      <t>サク</t>
    </rPh>
    <rPh sb="237" eb="239">
      <t>ケントウ</t>
    </rPh>
    <rPh sb="240" eb="242">
      <t>ジッシ</t>
    </rPh>
    <phoneticPr fontId="4"/>
  </si>
  <si>
    <t>大阪府は、平成30年度から地方公営企業法を一部適用している。
「①経常収支比率」は、減価償却費等に見合う収益が不足していることにより、100％を下回っている。この収益不足に対して、関連市町村の準備期間も考慮し、令和7年度から段階的に減価償却費等を回収していく見直しを決定したところ。
「②累積欠損金比率」は、法適用した平成30年度に各種引当金等を特別損失に計上したことと、①と同じく減価償却費等に見合う収益が不足していることから欠損金が発生し、0％を超えている。
「③流動比率」は、一年以内に償還する企業債の償還財源となる減債基金積立金を固定資産に計上しているため、100％を下回っている。
「④企業債残高対事業規模比率」は、一般会計負担額の算定を見直したことにより比率が変動しているが、企業債発行額より償還額の方が大きいため、企業債残高は減少している。
「⑥汚水処理原価」は、汚水処理費の増加により、類似団体の平均値を上回っている。
「⑦施設利用率」は、類似団体と比較して高い水準であり、処理能力に見合った処理量といえ、過大なスペックとはなっていないといえる。
「⑧水洗化率」は、95％を超え高い水準となっているが、今後の整備については地理的要因等による費用対効果も踏まえた検討を行う必要がある。</t>
    <rPh sb="0" eb="3">
      <t>オオサカフ</t>
    </rPh>
    <rPh sb="5" eb="7">
      <t>ヘイセイ</t>
    </rPh>
    <rPh sb="9" eb="10">
      <t>ネン</t>
    </rPh>
    <rPh sb="10" eb="11">
      <t>ド</t>
    </rPh>
    <rPh sb="13" eb="15">
      <t>チホウ</t>
    </rPh>
    <rPh sb="15" eb="17">
      <t>コウエイ</t>
    </rPh>
    <rPh sb="17" eb="19">
      <t>キギョウ</t>
    </rPh>
    <rPh sb="19" eb="20">
      <t>ホウ</t>
    </rPh>
    <rPh sb="21" eb="23">
      <t>イチブ</t>
    </rPh>
    <rPh sb="23" eb="25">
      <t>テキヨウ</t>
    </rPh>
    <rPh sb="33" eb="35">
      <t>ケイジョウ</t>
    </rPh>
    <rPh sb="35" eb="37">
      <t>シュウシ</t>
    </rPh>
    <rPh sb="37" eb="39">
      <t>ヒリツ</t>
    </rPh>
    <rPh sb="81" eb="83">
      <t>シュウエキ</t>
    </rPh>
    <rPh sb="83" eb="85">
      <t>フソク</t>
    </rPh>
    <rPh sb="86" eb="87">
      <t>タイ</t>
    </rPh>
    <rPh sb="90" eb="92">
      <t>カンレン</t>
    </rPh>
    <rPh sb="92" eb="95">
      <t>シチョウソン</t>
    </rPh>
    <rPh sb="96" eb="98">
      <t>ジュンビ</t>
    </rPh>
    <rPh sb="98" eb="100">
      <t>キカン</t>
    </rPh>
    <rPh sb="101" eb="103">
      <t>コウリョ</t>
    </rPh>
    <rPh sb="105" eb="107">
      <t>レイワ</t>
    </rPh>
    <rPh sb="108" eb="109">
      <t>ネン</t>
    </rPh>
    <rPh sb="109" eb="110">
      <t>ド</t>
    </rPh>
    <rPh sb="112" eb="115">
      <t>ダンカイテキ</t>
    </rPh>
    <rPh sb="116" eb="118">
      <t>ゲンカ</t>
    </rPh>
    <rPh sb="118" eb="120">
      <t>ショウキャク</t>
    </rPh>
    <rPh sb="121" eb="122">
      <t>トウ</t>
    </rPh>
    <rPh sb="129" eb="131">
      <t>ミナオ</t>
    </rPh>
    <rPh sb="133" eb="135">
      <t>ケッテイ</t>
    </rPh>
    <rPh sb="144" eb="146">
      <t>ルイセキ</t>
    </rPh>
    <rPh sb="146" eb="148">
      <t>ケッソン</t>
    </rPh>
    <rPh sb="148" eb="149">
      <t>キン</t>
    </rPh>
    <rPh sb="149" eb="151">
      <t>ヒリツ</t>
    </rPh>
    <rPh sb="155" eb="157">
      <t>テキヨウ</t>
    </rPh>
    <rPh sb="159" eb="161">
      <t>ヘイセイ</t>
    </rPh>
    <rPh sb="163" eb="165">
      <t>ネンド</t>
    </rPh>
    <rPh sb="166" eb="168">
      <t>カクシュ</t>
    </rPh>
    <rPh sb="168" eb="170">
      <t>ヒキアテ</t>
    </rPh>
    <rPh sb="170" eb="171">
      <t>キン</t>
    </rPh>
    <rPh sb="171" eb="172">
      <t>トウ</t>
    </rPh>
    <rPh sb="173" eb="175">
      <t>トクベツ</t>
    </rPh>
    <rPh sb="175" eb="177">
      <t>ソンシツ</t>
    </rPh>
    <rPh sb="178" eb="180">
      <t>ケイジョウ</t>
    </rPh>
    <rPh sb="188" eb="189">
      <t>オナ</t>
    </rPh>
    <rPh sb="214" eb="216">
      <t>ケッソン</t>
    </rPh>
    <rPh sb="216" eb="217">
      <t>キン</t>
    </rPh>
    <rPh sb="218" eb="220">
      <t>ハッセイ</t>
    </rPh>
    <rPh sb="225" eb="226">
      <t>コ</t>
    </rPh>
    <rPh sb="234" eb="236">
      <t>リュウドウ</t>
    </rPh>
    <rPh sb="236" eb="238">
      <t>ヒリツ</t>
    </rPh>
    <rPh sb="241" eb="243">
      <t>イチネン</t>
    </rPh>
    <rPh sb="243" eb="245">
      <t>イナイ</t>
    </rPh>
    <rPh sb="246" eb="248">
      <t>ショウカン</t>
    </rPh>
    <rPh sb="250" eb="252">
      <t>キギョウ</t>
    </rPh>
    <rPh sb="252" eb="253">
      <t>サイ</t>
    </rPh>
    <rPh sb="254" eb="256">
      <t>ショウカン</t>
    </rPh>
    <rPh sb="256" eb="258">
      <t>ザイゲン</t>
    </rPh>
    <rPh sb="274" eb="276">
      <t>ケイジョウ</t>
    </rPh>
    <rPh sb="298" eb="300">
      <t>キギョウ</t>
    </rPh>
    <rPh sb="300" eb="301">
      <t>サイ</t>
    </rPh>
    <rPh sb="301" eb="303">
      <t>ザンダカ</t>
    </rPh>
    <rPh sb="303" eb="304">
      <t>タイ</t>
    </rPh>
    <rPh sb="304" eb="306">
      <t>ジギョウ</t>
    </rPh>
    <rPh sb="306" eb="308">
      <t>キボ</t>
    </rPh>
    <rPh sb="308" eb="310">
      <t>ヒリツ</t>
    </rPh>
    <rPh sb="313" eb="315">
      <t>イッパン</t>
    </rPh>
    <rPh sb="315" eb="317">
      <t>カイケイ</t>
    </rPh>
    <rPh sb="317" eb="319">
      <t>フタン</t>
    </rPh>
    <rPh sb="319" eb="320">
      <t>ガク</t>
    </rPh>
    <rPh sb="321" eb="323">
      <t>サンテイ</t>
    </rPh>
    <rPh sb="324" eb="326">
      <t>ミナオ</t>
    </rPh>
    <rPh sb="333" eb="335">
      <t>ヒリツ</t>
    </rPh>
    <rPh sb="336" eb="338">
      <t>ヘンドウ</t>
    </rPh>
    <rPh sb="344" eb="346">
      <t>キギョウ</t>
    </rPh>
    <rPh sb="346" eb="347">
      <t>サイ</t>
    </rPh>
    <rPh sb="347" eb="349">
      <t>ハッコウ</t>
    </rPh>
    <rPh sb="349" eb="350">
      <t>ガク</t>
    </rPh>
    <rPh sb="352" eb="354">
      <t>ショウカン</t>
    </rPh>
    <rPh sb="354" eb="355">
      <t>ガク</t>
    </rPh>
    <rPh sb="356" eb="357">
      <t>ホウ</t>
    </rPh>
    <rPh sb="358" eb="359">
      <t>オオ</t>
    </rPh>
    <rPh sb="364" eb="366">
      <t>キギョウ</t>
    </rPh>
    <rPh sb="366" eb="367">
      <t>サイ</t>
    </rPh>
    <rPh sb="367" eb="369">
      <t>ザンダカ</t>
    </rPh>
    <rPh sb="370" eb="372">
      <t>ゲンショウ</t>
    </rPh>
    <rPh sb="380" eb="382">
      <t>オスイ</t>
    </rPh>
    <rPh sb="382" eb="384">
      <t>ショリ</t>
    </rPh>
    <rPh sb="384" eb="386">
      <t>ゲンカ</t>
    </rPh>
    <rPh sb="389" eb="391">
      <t>オスイ</t>
    </rPh>
    <rPh sb="391" eb="393">
      <t>ショリ</t>
    </rPh>
    <rPh sb="393" eb="394">
      <t>ヒ</t>
    </rPh>
    <rPh sb="395" eb="397">
      <t>ゾウカ</t>
    </rPh>
    <rPh sb="410" eb="412">
      <t>ウワマワ</t>
    </rPh>
    <rPh sb="420" eb="422">
      <t>シセツ</t>
    </rPh>
    <rPh sb="422" eb="424">
      <t>リヨウ</t>
    </rPh>
    <rPh sb="424" eb="425">
      <t>リツ</t>
    </rPh>
    <rPh sb="428" eb="430">
      <t>ルイジ</t>
    </rPh>
    <rPh sb="430" eb="432">
      <t>ダンタイ</t>
    </rPh>
    <rPh sb="433" eb="435">
      <t>ヒカク</t>
    </rPh>
    <rPh sb="437" eb="438">
      <t>タカ</t>
    </rPh>
    <rPh sb="439" eb="441">
      <t>スイジュン</t>
    </rPh>
    <rPh sb="445" eb="447">
      <t>ショリ</t>
    </rPh>
    <rPh sb="447" eb="449">
      <t>ノウリョク</t>
    </rPh>
    <rPh sb="450" eb="452">
      <t>ミア</t>
    </rPh>
    <rPh sb="454" eb="456">
      <t>ショリ</t>
    </rPh>
    <rPh sb="456" eb="457">
      <t>リョウ</t>
    </rPh>
    <rPh sb="461" eb="463">
      <t>カダイ</t>
    </rPh>
    <rPh sb="484" eb="487">
      <t>スイセンカ</t>
    </rPh>
    <rPh sb="487" eb="488">
      <t>リツ</t>
    </rPh>
    <rPh sb="495" eb="496">
      <t>コ</t>
    </rPh>
    <rPh sb="497" eb="498">
      <t>タカ</t>
    </rPh>
    <rPh sb="499" eb="501">
      <t>スイジュン</t>
    </rPh>
    <rPh sb="509" eb="511">
      <t>コンゴ</t>
    </rPh>
    <rPh sb="512" eb="514">
      <t>セイビ</t>
    </rPh>
    <rPh sb="519" eb="522">
      <t>チリテキ</t>
    </rPh>
    <rPh sb="522" eb="524">
      <t>ヨウイン</t>
    </rPh>
    <rPh sb="524" eb="525">
      <t>トウ</t>
    </rPh>
    <rPh sb="528" eb="530">
      <t>ヒヨウ</t>
    </rPh>
    <rPh sb="530" eb="531">
      <t>タイ</t>
    </rPh>
    <rPh sb="531" eb="533">
      <t>コウカ</t>
    </rPh>
    <rPh sb="534" eb="535">
      <t>フ</t>
    </rPh>
    <rPh sb="538" eb="540">
      <t>ケントウ</t>
    </rPh>
    <rPh sb="541" eb="542">
      <t>オコナ</t>
    </rPh>
    <rPh sb="543" eb="545">
      <t>ヒツヨウ</t>
    </rPh>
    <phoneticPr fontId="4"/>
  </si>
  <si>
    <t>　大阪府の流域下水道事業は、事業着手から50年余りを経て普及率が向上した現在、老朽化の進む膨大な資産を計画的に更新・維持管理していく必要がある。そこで地方公営企業法を適用し、的確に資産価値や経営状況を把握することが可能となった。
　経営状況としては、減価償却費等に見合う収益の不足による損失の発生が明確となっており、新たな経費負担ルールを今後、着実に実行していく。
　また、安定した下水道サービスの提供に向け、経営戦略に基づき、コスト縮減の取組みや自主財源確保等に努めていく必要がある。</t>
    <rPh sb="45" eb="47">
      <t>ボウダイ</t>
    </rPh>
    <rPh sb="66" eb="68">
      <t>ヒツヨウ</t>
    </rPh>
    <rPh sb="87" eb="89">
      <t>テキカク</t>
    </rPh>
    <rPh sb="90" eb="92">
      <t>シサン</t>
    </rPh>
    <rPh sb="92" eb="94">
      <t>カチ</t>
    </rPh>
    <rPh sb="95" eb="97">
      <t>ケイエイ</t>
    </rPh>
    <rPh sb="97" eb="99">
      <t>ジョウキョウ</t>
    </rPh>
    <rPh sb="100" eb="102">
      <t>ハアク</t>
    </rPh>
    <rPh sb="107" eb="109">
      <t>カノウ</t>
    </rPh>
    <rPh sb="116" eb="118">
      <t>ケイエイ</t>
    </rPh>
    <rPh sb="118" eb="120">
      <t>ジョウキョウ</t>
    </rPh>
    <rPh sb="125" eb="127">
      <t>ゲンカ</t>
    </rPh>
    <rPh sb="127" eb="129">
      <t>ショウキャク</t>
    </rPh>
    <rPh sb="129" eb="130">
      <t>ヒ</t>
    </rPh>
    <rPh sb="130" eb="131">
      <t>トウ</t>
    </rPh>
    <rPh sb="132" eb="134">
      <t>ミア</t>
    </rPh>
    <rPh sb="135" eb="137">
      <t>シュウエキ</t>
    </rPh>
    <rPh sb="138" eb="140">
      <t>フソク</t>
    </rPh>
    <rPh sb="143" eb="145">
      <t>ソンシツ</t>
    </rPh>
    <rPh sb="146" eb="148">
      <t>ハッセイ</t>
    </rPh>
    <rPh sb="149" eb="151">
      <t>メイカク</t>
    </rPh>
    <rPh sb="158" eb="159">
      <t>アラ</t>
    </rPh>
    <rPh sb="169" eb="171">
      <t>コンゴ</t>
    </rPh>
    <rPh sb="172" eb="174">
      <t>チャクジツ</t>
    </rPh>
    <rPh sb="175" eb="177">
      <t>ジッコウ</t>
    </rPh>
    <rPh sb="187" eb="189">
      <t>アンテイ</t>
    </rPh>
    <rPh sb="191" eb="194">
      <t>ゲスイドウ</t>
    </rPh>
    <rPh sb="199" eb="201">
      <t>テイキョウ</t>
    </rPh>
    <rPh sb="202" eb="203">
      <t>ム</t>
    </rPh>
    <rPh sb="205" eb="207">
      <t>ケイエイ</t>
    </rPh>
    <rPh sb="207" eb="209">
      <t>センリャク</t>
    </rPh>
    <rPh sb="210" eb="211">
      <t>モト</t>
    </rPh>
    <rPh sb="217" eb="219">
      <t>シュクゲン</t>
    </rPh>
    <rPh sb="220" eb="222">
      <t>トリクミ</t>
    </rPh>
    <rPh sb="224" eb="226">
      <t>ジシュ</t>
    </rPh>
    <rPh sb="226" eb="228">
      <t>ザイゲン</t>
    </rPh>
    <rPh sb="228" eb="230">
      <t>カクホ</t>
    </rPh>
    <rPh sb="230" eb="231">
      <t>トウ</t>
    </rPh>
    <rPh sb="232" eb="233">
      <t>ツト</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</si>
</sst>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c:v>0.03</c:v>
                </c:pt>
              </c:numCache>
            </c:numRef>
          </c:val>
          <c:extLst>
            <c:ext xmlns:c16="http://schemas.microsoft.com/office/drawing/2014/chart" uri="{C3380CC4-5D6E-409C-BE32-E72D297353CC}">
              <c16:uniqueId val="{00000000-1D1F-4882-B922-6F0CACF889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7.0000000000000007E-2</c:v>
                </c:pt>
              </c:numCache>
            </c:numRef>
          </c:val>
          <c:smooth val="0"/>
          <c:extLst>
            <c:ext xmlns:c16="http://schemas.microsoft.com/office/drawing/2014/chart" uri="{C3380CC4-5D6E-409C-BE32-E72D297353CC}">
              <c16:uniqueId val="{00000001-1D1F-4882-B922-6F0CACF889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69.86</c:v>
                </c:pt>
                <c:pt idx="4">
                  <c:v>68.39</c:v>
                </c:pt>
              </c:numCache>
            </c:numRef>
          </c:val>
          <c:extLst>
            <c:ext xmlns:c16="http://schemas.microsoft.com/office/drawing/2014/chart" uri="{C3380CC4-5D6E-409C-BE32-E72D297353CC}">
              <c16:uniqueId val="{00000000-3B52-48B5-B358-ECBE7855DB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66.11</c:v>
                </c:pt>
                <c:pt idx="4">
                  <c:v>67.209999999999994</c:v>
                </c:pt>
              </c:numCache>
            </c:numRef>
          </c:val>
          <c:smooth val="0"/>
          <c:extLst>
            <c:ext xmlns:c16="http://schemas.microsoft.com/office/drawing/2014/chart" uri="{C3380CC4-5D6E-409C-BE32-E72D297353CC}">
              <c16:uniqueId val="{00000001-3B52-48B5-B358-ECBE7855DB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95.6</c:v>
                </c:pt>
                <c:pt idx="4">
                  <c:v>95.81</c:v>
                </c:pt>
              </c:numCache>
            </c:numRef>
          </c:val>
          <c:extLst>
            <c:ext xmlns:c16="http://schemas.microsoft.com/office/drawing/2014/chart" uri="{C3380CC4-5D6E-409C-BE32-E72D297353CC}">
              <c16:uniqueId val="{00000000-907D-43D6-94FE-8507F9F388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92.98</c:v>
                </c:pt>
                <c:pt idx="4">
                  <c:v>93.21</c:v>
                </c:pt>
              </c:numCache>
            </c:numRef>
          </c:val>
          <c:smooth val="0"/>
          <c:extLst>
            <c:ext xmlns:c16="http://schemas.microsoft.com/office/drawing/2014/chart" uri="{C3380CC4-5D6E-409C-BE32-E72D297353CC}">
              <c16:uniqueId val="{00000001-907D-43D6-94FE-8507F9F388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95.51</c:v>
                </c:pt>
                <c:pt idx="4">
                  <c:v>97.78</c:v>
                </c:pt>
              </c:numCache>
            </c:numRef>
          </c:val>
          <c:extLst>
            <c:ext xmlns:c16="http://schemas.microsoft.com/office/drawing/2014/chart" uri="{C3380CC4-5D6E-409C-BE32-E72D297353CC}">
              <c16:uniqueId val="{00000000-F15B-433A-A3E8-2B8327477E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98.64</c:v>
                </c:pt>
                <c:pt idx="4">
                  <c:v>100.49</c:v>
                </c:pt>
              </c:numCache>
            </c:numRef>
          </c:val>
          <c:smooth val="0"/>
          <c:extLst>
            <c:ext xmlns:c16="http://schemas.microsoft.com/office/drawing/2014/chart" uri="{C3380CC4-5D6E-409C-BE32-E72D297353CC}">
              <c16:uniqueId val="{00000001-F15B-433A-A3E8-2B8327477E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57.27</c:v>
                </c:pt>
                <c:pt idx="4">
                  <c:v>58.69</c:v>
                </c:pt>
              </c:numCache>
            </c:numRef>
          </c:val>
          <c:extLst>
            <c:ext xmlns:c16="http://schemas.microsoft.com/office/drawing/2014/chart" uri="{C3380CC4-5D6E-409C-BE32-E72D297353CC}">
              <c16:uniqueId val="{00000000-B50F-4231-9C72-76EC356EB7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48.81</c:v>
                </c:pt>
                <c:pt idx="4">
                  <c:v>39.35</c:v>
                </c:pt>
              </c:numCache>
            </c:numRef>
          </c:val>
          <c:smooth val="0"/>
          <c:extLst>
            <c:ext xmlns:c16="http://schemas.microsoft.com/office/drawing/2014/chart" uri="{C3380CC4-5D6E-409C-BE32-E72D297353CC}">
              <c16:uniqueId val="{00000001-B50F-4231-9C72-76EC356EB7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c:v>6.82</c:v>
                </c:pt>
              </c:numCache>
            </c:numRef>
          </c:val>
          <c:extLst>
            <c:ext xmlns:c16="http://schemas.microsoft.com/office/drawing/2014/chart" uri="{C3380CC4-5D6E-409C-BE32-E72D297353CC}">
              <c16:uniqueId val="{00000000-990F-4403-901E-AA168A2069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1.17</c:v>
                </c:pt>
              </c:numCache>
            </c:numRef>
          </c:val>
          <c:smooth val="0"/>
          <c:extLst>
            <c:ext xmlns:c16="http://schemas.microsoft.com/office/drawing/2014/chart" uri="{C3380CC4-5D6E-409C-BE32-E72D297353CC}">
              <c16:uniqueId val="{00000001-990F-4403-901E-AA168A2069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29.83</c:v>
                </c:pt>
                <c:pt idx="4">
                  <c:v>34.29</c:v>
                </c:pt>
              </c:numCache>
            </c:numRef>
          </c:val>
          <c:extLst>
            <c:ext xmlns:c16="http://schemas.microsoft.com/office/drawing/2014/chart" uri="{C3380CC4-5D6E-409C-BE32-E72D297353CC}">
              <c16:uniqueId val="{00000000-D20C-4A83-A455-5488741FA0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9.5</c:v>
                </c:pt>
                <c:pt idx="4">
                  <c:v>7.27</c:v>
                </c:pt>
              </c:numCache>
            </c:numRef>
          </c:val>
          <c:smooth val="0"/>
          <c:extLst>
            <c:ext xmlns:c16="http://schemas.microsoft.com/office/drawing/2014/chart" uri="{C3380CC4-5D6E-409C-BE32-E72D297353CC}">
              <c16:uniqueId val="{00000001-D20C-4A83-A455-5488741FA0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53.12</c:v>
                </c:pt>
                <c:pt idx="4">
                  <c:v>52.67</c:v>
                </c:pt>
              </c:numCache>
            </c:numRef>
          </c:val>
          <c:extLst>
            <c:ext xmlns:c16="http://schemas.microsoft.com/office/drawing/2014/chart" uri="{C3380CC4-5D6E-409C-BE32-E72D297353CC}">
              <c16:uniqueId val="{00000000-1E25-4990-BF13-74874B32BF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95.77</c:v>
                </c:pt>
                <c:pt idx="4">
                  <c:v>97.37</c:v>
                </c:pt>
              </c:numCache>
            </c:numRef>
          </c:val>
          <c:smooth val="0"/>
          <c:extLst>
            <c:ext xmlns:c16="http://schemas.microsoft.com/office/drawing/2014/chart" uri="{C3380CC4-5D6E-409C-BE32-E72D297353CC}">
              <c16:uniqueId val="{00000001-1E25-4990-BF13-74874B32BF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261.98</c:v>
                </c:pt>
                <c:pt idx="4">
                  <c:v>326.14999999999998</c:v>
                </c:pt>
              </c:numCache>
            </c:numRef>
          </c:val>
          <c:extLst>
            <c:ext xmlns:c16="http://schemas.microsoft.com/office/drawing/2014/chart" uri="{C3380CC4-5D6E-409C-BE32-E72D297353CC}">
              <c16:uniqueId val="{00000000-9D4C-4E89-968A-2F60BD53B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290.94</c:v>
                </c:pt>
                <c:pt idx="4">
                  <c:v>287.39</c:v>
                </c:pt>
              </c:numCache>
            </c:numRef>
          </c:val>
          <c:smooth val="0"/>
          <c:extLst>
            <c:ext xmlns:c16="http://schemas.microsoft.com/office/drawing/2014/chart" uri="{C3380CC4-5D6E-409C-BE32-E72D297353CC}">
              <c16:uniqueId val="{00000001-9D4C-4E89-968A-2F60BD53B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85B-477F-B896-539DA0145E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85B-477F-B896-539DA0145E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54.35</c:v>
                </c:pt>
                <c:pt idx="4">
                  <c:v>55.1</c:v>
                </c:pt>
              </c:numCache>
            </c:numRef>
          </c:val>
          <c:extLst>
            <c:ext xmlns:c16="http://schemas.microsoft.com/office/drawing/2014/chart" uri="{C3380CC4-5D6E-409C-BE32-E72D297353CC}">
              <c16:uniqueId val="{00000000-BF91-4599-8E7F-EE2EB2E534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55.61</c:v>
                </c:pt>
                <c:pt idx="4">
                  <c:v>50.64</c:v>
                </c:pt>
              </c:numCache>
            </c:numRef>
          </c:val>
          <c:smooth val="0"/>
          <c:extLst>
            <c:ext xmlns:c16="http://schemas.microsoft.com/office/drawing/2014/chart" uri="{C3380CC4-5D6E-409C-BE32-E72D297353CC}">
              <c16:uniqueId val="{00000001-BF91-4599-8E7F-EE2EB2E534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8849635</v>
      </c>
      <c r="AM8" s="69"/>
      <c r="AN8" s="69"/>
      <c r="AO8" s="69"/>
      <c r="AP8" s="69"/>
      <c r="AQ8" s="69"/>
      <c r="AR8" s="69"/>
      <c r="AS8" s="69"/>
      <c r="AT8" s="68">
        <f>データ!T6</f>
        <v>1905.29</v>
      </c>
      <c r="AU8" s="68"/>
      <c r="AV8" s="68"/>
      <c r="AW8" s="68"/>
      <c r="AX8" s="68"/>
      <c r="AY8" s="68"/>
      <c r="AZ8" s="68"/>
      <c r="BA8" s="68"/>
      <c r="BB8" s="68">
        <f>データ!U6</f>
        <v>4644.7700000000004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82.21</v>
      </c>
      <c r="J10" s="68"/>
      <c r="K10" s="68"/>
      <c r="L10" s="68"/>
      <c r="M10" s="68"/>
      <c r="N10" s="68"/>
      <c r="O10" s="68"/>
      <c r="P10" s="68">
        <f>データ!P6</f>
        <v>53.23</v>
      </c>
      <c r="Q10" s="68"/>
      <c r="R10" s="68"/>
      <c r="S10" s="68"/>
      <c r="T10" s="68"/>
      <c r="U10" s="68"/>
      <c r="V10" s="68"/>
      <c r="W10" s="68">
        <f>データ!Q6</f>
        <v>73.819999999999993</v>
      </c>
      <c r="X10" s="68"/>
      <c r="Y10" s="68"/>
      <c r="Z10" s="68"/>
      <c r="AA10" s="68"/>
      <c r="AB10" s="68"/>
      <c r="AC10" s="68"/>
      <c r="AD10" s="69">
        <f>データ!R6</f>
        <v>0</v>
      </c>
      <c r="AE10" s="69"/>
      <c r="AF10" s="69"/>
      <c r="AG10" s="69"/>
      <c r="AH10" s="69"/>
      <c r="AI10" s="69"/>
      <c r="AJ10" s="69"/>
      <c r="AK10" s="2"/>
      <c r="AL10" s="69">
        <f>データ!V6</f>
        <v>4704598</v>
      </c>
      <c r="AM10" s="69"/>
      <c r="AN10" s="69"/>
      <c r="AO10" s="69"/>
      <c r="AP10" s="69"/>
      <c r="AQ10" s="69"/>
      <c r="AR10" s="69"/>
      <c r="AS10" s="69"/>
      <c r="AT10" s="68">
        <f>データ!W6</f>
        <v>527.54999999999995</v>
      </c>
      <c r="AU10" s="68"/>
      <c r="AV10" s="68"/>
      <c r="AW10" s="68"/>
      <c r="AX10" s="68"/>
      <c r="AY10" s="68"/>
      <c r="AZ10" s="68"/>
      <c r="BA10" s="68"/>
      <c r="BB10" s="68">
        <f>データ!X6</f>
        <v>8917.82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hlE7jYM6CN0qloYJCMozZFSqV3DmA9qBBlNQoJ7Zskff7el+RNNeKSBqQHM16uzMAcY1zsWA5S/feIm9D8wyqg==" saltValue="UtcIcko13Z/baIH9mNrw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270008</v>
      </c>
      <c r="D6" s="33">
        <f t="shared" si="3"/>
        <v>46</v>
      </c>
      <c r="E6" s="33">
        <f t="shared" si="3"/>
        <v>17</v>
      </c>
      <c r="F6" s="33">
        <f t="shared" si="3"/>
        <v>3</v>
      </c>
      <c r="G6" s="33">
        <f t="shared" si="3"/>
        <v>0</v>
      </c>
      <c r="H6" s="33" t="str">
        <f t="shared" si="3"/>
        <v>大阪府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82.21</v>
      </c>
      <c r="P6" s="34">
        <f t="shared" si="3"/>
        <v>53.23</v>
      </c>
      <c r="Q6" s="34">
        <f t="shared" si="3"/>
        <v>73.819999999999993</v>
      </c>
      <c r="R6" s="34">
        <f t="shared" si="3"/>
        <v>0</v>
      </c>
      <c r="S6" s="34">
        <f t="shared" si="3"/>
        <v>8849635</v>
      </c>
      <c r="T6" s="34">
        <f t="shared" si="3"/>
        <v>1905.29</v>
      </c>
      <c r="U6" s="34">
        <f t="shared" si="3"/>
        <v>4644.7700000000004</v>
      </c>
      <c r="V6" s="34">
        <f t="shared" si="3"/>
        <v>4704598</v>
      </c>
      <c r="W6" s="34">
        <f t="shared" si="3"/>
        <v>527.54999999999995</v>
      </c>
      <c r="X6" s="34">
        <f t="shared" si="3"/>
        <v>8917.82</v>
      </c>
      <c r="Y6" s="35" t="str">
        <f>IF(Y7="",NA(),Y7)</f>
        <v>-</v>
      </c>
      <c r="Z6" s="35" t="str">
        <f t="shared" ref="Z6:AH6" si="4">IF(Z7="",NA(),Z7)</f>
        <v>-</v>
      </c>
      <c r="AA6" s="35" t="str">
        <f t="shared" si="4"/>
        <v>-</v>
      </c>
      <c r="AB6" s="35">
        <f t="shared" si="4"/>
        <v>95.51</v>
      </c>
      <c r="AC6" s="35">
        <f t="shared" si="4"/>
        <v>97.78</v>
      </c>
      <c r="AD6" s="35" t="str">
        <f t="shared" si="4"/>
        <v>-</v>
      </c>
      <c r="AE6" s="35" t="str">
        <f t="shared" si="4"/>
        <v>-</v>
      </c>
      <c r="AF6" s="35" t="str">
        <f t="shared" si="4"/>
        <v>-</v>
      </c>
      <c r="AG6" s="35">
        <f t="shared" si="4"/>
        <v>98.64</v>
      </c>
      <c r="AH6" s="35">
        <f t="shared" si="4"/>
        <v>100.49</v>
      </c>
      <c r="AI6" s="34" t="str">
        <f>IF(AI7="","",IF(AI7="-","【-】","【"&amp;SUBSTITUTE(TEXT(AI7,"#,##0.00"),"-","△")&amp;"】"))</f>
        <v>【100.50】</v>
      </c>
      <c r="AJ6" s="35" t="str">
        <f>IF(AJ7="",NA(),AJ7)</f>
        <v>-</v>
      </c>
      <c r="AK6" s="35" t="str">
        <f t="shared" ref="AK6:AS6" si="5">IF(AK7="",NA(),AK7)</f>
        <v>-</v>
      </c>
      <c r="AL6" s="35" t="str">
        <f t="shared" si="5"/>
        <v>-</v>
      </c>
      <c r="AM6" s="35">
        <f t="shared" si="5"/>
        <v>29.83</v>
      </c>
      <c r="AN6" s="35">
        <f t="shared" si="5"/>
        <v>34.29</v>
      </c>
      <c r="AO6" s="35" t="str">
        <f t="shared" si="5"/>
        <v>-</v>
      </c>
      <c r="AP6" s="35" t="str">
        <f t="shared" si="5"/>
        <v>-</v>
      </c>
      <c r="AQ6" s="35" t="str">
        <f t="shared" si="5"/>
        <v>-</v>
      </c>
      <c r="AR6" s="35">
        <f t="shared" si="5"/>
        <v>9.5</v>
      </c>
      <c r="AS6" s="35">
        <f t="shared" si="5"/>
        <v>7.27</v>
      </c>
      <c r="AT6" s="34" t="str">
        <f>IF(AT7="","",IF(AT7="-","【-】","【"&amp;SUBSTITUTE(TEXT(AT7,"#,##0.00"),"-","△")&amp;"】"))</f>
        <v>【7.23】</v>
      </c>
      <c r="AU6" s="35" t="str">
        <f>IF(AU7="",NA(),AU7)</f>
        <v>-</v>
      </c>
      <c r="AV6" s="35" t="str">
        <f t="shared" ref="AV6:BD6" si="6">IF(AV7="",NA(),AV7)</f>
        <v>-</v>
      </c>
      <c r="AW6" s="35" t="str">
        <f t="shared" si="6"/>
        <v>-</v>
      </c>
      <c r="AX6" s="35">
        <f t="shared" si="6"/>
        <v>53.12</v>
      </c>
      <c r="AY6" s="35">
        <f t="shared" si="6"/>
        <v>52.67</v>
      </c>
      <c r="AZ6" s="35" t="str">
        <f t="shared" si="6"/>
        <v>-</v>
      </c>
      <c r="BA6" s="35" t="str">
        <f t="shared" si="6"/>
        <v>-</v>
      </c>
      <c r="BB6" s="35" t="str">
        <f t="shared" si="6"/>
        <v>-</v>
      </c>
      <c r="BC6" s="35">
        <f t="shared" si="6"/>
        <v>95.77</v>
      </c>
      <c r="BD6" s="35">
        <f t="shared" si="6"/>
        <v>97.37</v>
      </c>
      <c r="BE6" s="34" t="str">
        <f>IF(BE7="","",IF(BE7="-","【-】","【"&amp;SUBSTITUTE(TEXT(BE7,"#,##0.00"),"-","△")&amp;"】"))</f>
        <v>【97.06】</v>
      </c>
      <c r="BF6" s="35" t="str">
        <f>IF(BF7="",NA(),BF7)</f>
        <v>-</v>
      </c>
      <c r="BG6" s="35" t="str">
        <f t="shared" ref="BG6:BO6" si="7">IF(BG7="",NA(),BG7)</f>
        <v>-</v>
      </c>
      <c r="BH6" s="35" t="str">
        <f t="shared" si="7"/>
        <v>-</v>
      </c>
      <c r="BI6" s="35">
        <f t="shared" si="7"/>
        <v>261.98</v>
      </c>
      <c r="BJ6" s="35">
        <f t="shared" si="7"/>
        <v>326.14999999999998</v>
      </c>
      <c r="BK6" s="35" t="str">
        <f t="shared" si="7"/>
        <v>-</v>
      </c>
      <c r="BL6" s="35" t="str">
        <f t="shared" si="7"/>
        <v>-</v>
      </c>
      <c r="BM6" s="35" t="str">
        <f t="shared" si="7"/>
        <v>-</v>
      </c>
      <c r="BN6" s="35">
        <f t="shared" si="7"/>
        <v>290.94</v>
      </c>
      <c r="BO6" s="35">
        <f t="shared" si="7"/>
        <v>287.39</v>
      </c>
      <c r="BP6" s="34" t="str">
        <f>IF(BP7="","",IF(BP7="-","【-】","【"&amp;SUBSTITUTE(TEXT(BP7,"#,##0.00"),"-","△")&amp;"】"))</f>
        <v>【291.40】</v>
      </c>
      <c r="BQ6" s="35" t="str">
        <f>IF(BQ7="",NA(),BQ7)</f>
        <v>-</v>
      </c>
      <c r="BR6" s="35" t="str">
        <f t="shared" ref="BR6:BZ6" si="8">IF(BR7="",NA(),BR7)</f>
        <v>-</v>
      </c>
      <c r="BS6" s="35" t="str">
        <f t="shared" si="8"/>
        <v>-</v>
      </c>
      <c r="BT6" s="34">
        <f t="shared" si="8"/>
        <v>0</v>
      </c>
      <c r="BU6" s="34">
        <f t="shared" si="8"/>
        <v>0</v>
      </c>
      <c r="BV6" s="35" t="str">
        <f t="shared" si="8"/>
        <v>-</v>
      </c>
      <c r="BW6" s="35" t="str">
        <f t="shared" si="8"/>
        <v>-</v>
      </c>
      <c r="BX6" s="35" t="str">
        <f t="shared" si="8"/>
        <v>-</v>
      </c>
      <c r="BY6" s="34">
        <f t="shared" si="8"/>
        <v>0</v>
      </c>
      <c r="BZ6" s="34">
        <f t="shared" si="8"/>
        <v>0</v>
      </c>
      <c r="CA6" s="34" t="str">
        <f>IF(CA7="","",IF(CA7="-","【-】","【"&amp;SUBSTITUTE(TEXT(CA7,"#,##0.00"),"-","△")&amp;"】"))</f>
        <v>【0.00】</v>
      </c>
      <c r="CB6" s="35" t="str">
        <f>IF(CB7="",NA(),CB7)</f>
        <v>-</v>
      </c>
      <c r="CC6" s="35" t="str">
        <f t="shared" ref="CC6:CK6" si="9">IF(CC7="",NA(),CC7)</f>
        <v>-</v>
      </c>
      <c r="CD6" s="35" t="str">
        <f t="shared" si="9"/>
        <v>-</v>
      </c>
      <c r="CE6" s="35">
        <f t="shared" si="9"/>
        <v>54.35</v>
      </c>
      <c r="CF6" s="35">
        <f t="shared" si="9"/>
        <v>55.1</v>
      </c>
      <c r="CG6" s="35" t="str">
        <f t="shared" si="9"/>
        <v>-</v>
      </c>
      <c r="CH6" s="35" t="str">
        <f t="shared" si="9"/>
        <v>-</v>
      </c>
      <c r="CI6" s="35" t="str">
        <f t="shared" si="9"/>
        <v>-</v>
      </c>
      <c r="CJ6" s="35">
        <f t="shared" si="9"/>
        <v>55.61</v>
      </c>
      <c r="CK6" s="35">
        <f t="shared" si="9"/>
        <v>50.64</v>
      </c>
      <c r="CL6" s="34" t="str">
        <f>IF(CL7="","",IF(CL7="-","【-】","【"&amp;SUBSTITUTE(TEXT(CL7,"#,##0.00"),"-","△")&amp;"】"))</f>
        <v>【51.39】</v>
      </c>
      <c r="CM6" s="35" t="str">
        <f>IF(CM7="",NA(),CM7)</f>
        <v>-</v>
      </c>
      <c r="CN6" s="35" t="str">
        <f t="shared" ref="CN6:CV6" si="10">IF(CN7="",NA(),CN7)</f>
        <v>-</v>
      </c>
      <c r="CO6" s="35" t="str">
        <f t="shared" si="10"/>
        <v>-</v>
      </c>
      <c r="CP6" s="35">
        <f t="shared" si="10"/>
        <v>69.86</v>
      </c>
      <c r="CQ6" s="35">
        <f t="shared" si="10"/>
        <v>68.39</v>
      </c>
      <c r="CR6" s="35" t="str">
        <f t="shared" si="10"/>
        <v>-</v>
      </c>
      <c r="CS6" s="35" t="str">
        <f t="shared" si="10"/>
        <v>-</v>
      </c>
      <c r="CT6" s="35" t="str">
        <f t="shared" si="10"/>
        <v>-</v>
      </c>
      <c r="CU6" s="35">
        <f t="shared" si="10"/>
        <v>66.11</v>
      </c>
      <c r="CV6" s="35">
        <f t="shared" si="10"/>
        <v>67.209999999999994</v>
      </c>
      <c r="CW6" s="34" t="str">
        <f>IF(CW7="","",IF(CW7="-","【-】","【"&amp;SUBSTITUTE(TEXT(CW7,"#,##0.00"),"-","△")&amp;"】"))</f>
        <v>【66.94】</v>
      </c>
      <c r="CX6" s="35" t="str">
        <f>IF(CX7="",NA(),CX7)</f>
        <v>-</v>
      </c>
      <c r="CY6" s="35" t="str">
        <f t="shared" ref="CY6:DG6" si="11">IF(CY7="",NA(),CY7)</f>
        <v>-</v>
      </c>
      <c r="CZ6" s="35" t="str">
        <f t="shared" si="11"/>
        <v>-</v>
      </c>
      <c r="DA6" s="35">
        <f t="shared" si="11"/>
        <v>95.6</v>
      </c>
      <c r="DB6" s="35">
        <f t="shared" si="11"/>
        <v>95.81</v>
      </c>
      <c r="DC6" s="35" t="str">
        <f t="shared" si="11"/>
        <v>-</v>
      </c>
      <c r="DD6" s="35" t="str">
        <f t="shared" si="11"/>
        <v>-</v>
      </c>
      <c r="DE6" s="35" t="str">
        <f t="shared" si="11"/>
        <v>-</v>
      </c>
      <c r="DF6" s="35">
        <f t="shared" si="11"/>
        <v>92.98</v>
      </c>
      <c r="DG6" s="35">
        <f t="shared" si="11"/>
        <v>93.21</v>
      </c>
      <c r="DH6" s="34" t="str">
        <f>IF(DH7="","",IF(DH7="-","【-】","【"&amp;SUBSTITUTE(TEXT(DH7,"#,##0.00"),"-","△")&amp;"】"))</f>
        <v>【93.03】</v>
      </c>
      <c r="DI6" s="35" t="str">
        <f>IF(DI7="",NA(),DI7)</f>
        <v>-</v>
      </c>
      <c r="DJ6" s="35" t="str">
        <f t="shared" ref="DJ6:DR6" si="12">IF(DJ7="",NA(),DJ7)</f>
        <v>-</v>
      </c>
      <c r="DK6" s="35" t="str">
        <f t="shared" si="12"/>
        <v>-</v>
      </c>
      <c r="DL6" s="35">
        <f t="shared" si="12"/>
        <v>57.27</v>
      </c>
      <c r="DM6" s="35">
        <f t="shared" si="12"/>
        <v>58.69</v>
      </c>
      <c r="DN6" s="35" t="str">
        <f t="shared" si="12"/>
        <v>-</v>
      </c>
      <c r="DO6" s="35" t="str">
        <f t="shared" si="12"/>
        <v>-</v>
      </c>
      <c r="DP6" s="35" t="str">
        <f t="shared" si="12"/>
        <v>-</v>
      </c>
      <c r="DQ6" s="35">
        <f t="shared" si="12"/>
        <v>48.81</v>
      </c>
      <c r="DR6" s="35">
        <f t="shared" si="12"/>
        <v>39.35</v>
      </c>
      <c r="DS6" s="34" t="str">
        <f>IF(DS7="","",IF(DS7="-","【-】","【"&amp;SUBSTITUTE(TEXT(DS7,"#,##0.00"),"-","△")&amp;"】"))</f>
        <v>【39.03】</v>
      </c>
      <c r="DT6" s="35" t="str">
        <f>IF(DT7="",NA(),DT7)</f>
        <v>-</v>
      </c>
      <c r="DU6" s="35" t="str">
        <f t="shared" ref="DU6:EC6" si="13">IF(DU7="",NA(),DU7)</f>
        <v>-</v>
      </c>
      <c r="DV6" s="35" t="str">
        <f t="shared" si="13"/>
        <v>-</v>
      </c>
      <c r="DW6" s="34">
        <f t="shared" si="13"/>
        <v>0</v>
      </c>
      <c r="DX6" s="35">
        <f t="shared" si="13"/>
        <v>6.82</v>
      </c>
      <c r="DY6" s="35" t="str">
        <f t="shared" si="13"/>
        <v>-</v>
      </c>
      <c r="DZ6" s="35" t="str">
        <f t="shared" si="13"/>
        <v>-</v>
      </c>
      <c r="EA6" s="35" t="str">
        <f t="shared" si="13"/>
        <v>-</v>
      </c>
      <c r="EB6" s="34">
        <f t="shared" si="13"/>
        <v>0</v>
      </c>
      <c r="EC6" s="35">
        <f t="shared" si="13"/>
        <v>1.17</v>
      </c>
      <c r="ED6" s="34" t="str">
        <f>IF(ED7="","",IF(ED7="-","【-】","【"&amp;SUBSTITUTE(TEXT(ED7,"#,##0.00"),"-","△")&amp;"】"))</f>
        <v>【1.16】</v>
      </c>
      <c r="EE6" s="35" t="str">
        <f>IF(EE7="",NA(),EE7)</f>
        <v>-</v>
      </c>
      <c r="EF6" s="35" t="str">
        <f t="shared" ref="EF6:EN6" si="14">IF(EF7="",NA(),EF7)</f>
        <v>-</v>
      </c>
      <c r="EG6" s="35" t="str">
        <f t="shared" si="14"/>
        <v>-</v>
      </c>
      <c r="EH6" s="34">
        <f t="shared" si="14"/>
        <v>0</v>
      </c>
      <c r="EI6" s="35">
        <f t="shared" si="14"/>
        <v>0.03</v>
      </c>
      <c r="EJ6" s="35" t="str">
        <f t="shared" si="14"/>
        <v>-</v>
      </c>
      <c r="EK6" s="35" t="str">
        <f t="shared" si="14"/>
        <v>-</v>
      </c>
      <c r="EL6" s="35" t="str">
        <f t="shared" si="14"/>
        <v>-</v>
      </c>
      <c r="EM6" s="35">
        <f t="shared" si="14"/>
        <v>0.05</v>
      </c>
      <c r="EN6" s="35">
        <f t="shared" si="14"/>
        <v>7.0000000000000007E-2</v>
      </c>
      <c r="EO6" s="34" t="str">
        <f>IF(EO7="","",IF(EO7="-","【-】","【"&amp;SUBSTITUTE(TEXT(EO7,"#,##0.00"),"-","△")&amp;"】"))</f>
        <v>【0.09】</v>
      </c>
    </row>
    <row r="7" spans="1:148" s="36" customFormat="1" x14ac:dyDescent="0.15">
      <c r="A7" s="28"/>
      <c r="B7" s="37">
        <v>2019</v>
      </c>
      <c r="C7" s="37">
        <v>270008</v>
      </c>
      <c r="D7" s="37">
        <v>46</v>
      </c>
      <c r="E7" s="37">
        <v>17</v>
      </c>
      <c r="F7" s="37">
        <v>3</v>
      </c>
      <c r="G7" s="37">
        <v>0</v>
      </c>
      <c r="H7" s="37" t="s">
        <v>96</v>
      </c>
      <c r="I7" s="37" t="s">
        <v>97</v>
      </c>
      <c r="J7" s="37" t="s">
        <v>98</v>
      </c>
      <c r="K7" s="37" t="s">
        <v>99</v>
      </c>
      <c r="L7" s="37" t="s">
        <v>100</v>
      </c>
      <c r="M7" s="37" t="s">
        <v>101</v>
      </c>
      <c r="N7" s="38" t="s">
        <v>102</v>
      </c>
      <c r="O7" s="38">
        <v>82.21</v>
      </c>
      <c r="P7" s="38">
        <v>53.23</v>
      </c>
      <c r="Q7" s="38">
        <v>73.819999999999993</v>
      </c>
      <c r="R7" s="38">
        <v>0</v>
      </c>
      <c r="S7" s="38">
        <v>8849635</v>
      </c>
      <c r="T7" s="38">
        <v>1905.29</v>
      </c>
      <c r="U7" s="38">
        <v>4644.7700000000004</v>
      </c>
      <c r="V7" s="38">
        <v>4704598</v>
      </c>
      <c r="W7" s="38">
        <v>527.54999999999995</v>
      </c>
      <c r="X7" s="38">
        <v>8917.82</v>
      </c>
      <c r="Y7" s="38" t="s">
        <v>102</v>
      </c>
      <c r="Z7" s="38" t="s">
        <v>102</v>
      </c>
      <c r="AA7" s="38" t="s">
        <v>102</v>
      </c>
      <c r="AB7" s="38">
        <v>95.51</v>
      </c>
      <c r="AC7" s="38">
        <v>97.78</v>
      </c>
      <c r="AD7" s="38" t="s">
        <v>102</v>
      </c>
      <c r="AE7" s="38" t="s">
        <v>102</v>
      </c>
      <c r="AF7" s="38" t="s">
        <v>102</v>
      </c>
      <c r="AG7" s="38">
        <v>98.64</v>
      </c>
      <c r="AH7" s="38">
        <v>100.49</v>
      </c>
      <c r="AI7" s="38">
        <v>100.5</v>
      </c>
      <c r="AJ7" s="38" t="s">
        <v>102</v>
      </c>
      <c r="AK7" s="38" t="s">
        <v>102</v>
      </c>
      <c r="AL7" s="38" t="s">
        <v>102</v>
      </c>
      <c r="AM7" s="38">
        <v>29.83</v>
      </c>
      <c r="AN7" s="38">
        <v>34.29</v>
      </c>
      <c r="AO7" s="38" t="s">
        <v>102</v>
      </c>
      <c r="AP7" s="38" t="s">
        <v>102</v>
      </c>
      <c r="AQ7" s="38" t="s">
        <v>102</v>
      </c>
      <c r="AR7" s="38">
        <v>9.5</v>
      </c>
      <c r="AS7" s="38">
        <v>7.27</v>
      </c>
      <c r="AT7" s="38">
        <v>7.23</v>
      </c>
      <c r="AU7" s="38" t="s">
        <v>102</v>
      </c>
      <c r="AV7" s="38" t="s">
        <v>102</v>
      </c>
      <c r="AW7" s="38" t="s">
        <v>102</v>
      </c>
      <c r="AX7" s="38">
        <v>53.12</v>
      </c>
      <c r="AY7" s="38">
        <v>52.67</v>
      </c>
      <c r="AZ7" s="38" t="s">
        <v>102</v>
      </c>
      <c r="BA7" s="38" t="s">
        <v>102</v>
      </c>
      <c r="BB7" s="38" t="s">
        <v>102</v>
      </c>
      <c r="BC7" s="38">
        <v>95.77</v>
      </c>
      <c r="BD7" s="38">
        <v>97.37</v>
      </c>
      <c r="BE7" s="38">
        <v>97.06</v>
      </c>
      <c r="BF7" s="38" t="s">
        <v>102</v>
      </c>
      <c r="BG7" s="38" t="s">
        <v>102</v>
      </c>
      <c r="BH7" s="38" t="s">
        <v>102</v>
      </c>
      <c r="BI7" s="38">
        <v>261.98</v>
      </c>
      <c r="BJ7" s="38">
        <v>326.14999999999998</v>
      </c>
      <c r="BK7" s="38" t="s">
        <v>102</v>
      </c>
      <c r="BL7" s="38" t="s">
        <v>102</v>
      </c>
      <c r="BM7" s="38" t="s">
        <v>102</v>
      </c>
      <c r="BN7" s="38">
        <v>290.94</v>
      </c>
      <c r="BO7" s="38">
        <v>287.39</v>
      </c>
      <c r="BP7" s="38">
        <v>291.39999999999998</v>
      </c>
      <c r="BQ7" s="38" t="s">
        <v>102</v>
      </c>
      <c r="BR7" s="38" t="s">
        <v>102</v>
      </c>
      <c r="BS7" s="38" t="s">
        <v>102</v>
      </c>
      <c r="BT7" s="38">
        <v>0</v>
      </c>
      <c r="BU7" s="38">
        <v>0</v>
      </c>
      <c r="BV7" s="38" t="s">
        <v>102</v>
      </c>
      <c r="BW7" s="38" t="s">
        <v>102</v>
      </c>
      <c r="BX7" s="38" t="s">
        <v>102</v>
      </c>
      <c r="BY7" s="38">
        <v>0</v>
      </c>
      <c r="BZ7" s="38">
        <v>0</v>
      </c>
      <c r="CA7" s="38">
        <v>0</v>
      </c>
      <c r="CB7" s="38" t="s">
        <v>102</v>
      </c>
      <c r="CC7" s="38" t="s">
        <v>102</v>
      </c>
      <c r="CD7" s="38" t="s">
        <v>102</v>
      </c>
      <c r="CE7" s="38">
        <v>54.35</v>
      </c>
      <c r="CF7" s="38">
        <v>55.1</v>
      </c>
      <c r="CG7" s="38" t="s">
        <v>102</v>
      </c>
      <c r="CH7" s="38" t="s">
        <v>102</v>
      </c>
      <c r="CI7" s="38" t="s">
        <v>102</v>
      </c>
      <c r="CJ7" s="38">
        <v>55.61</v>
      </c>
      <c r="CK7" s="38">
        <v>50.64</v>
      </c>
      <c r="CL7" s="38">
        <v>51.39</v>
      </c>
      <c r="CM7" s="38" t="s">
        <v>102</v>
      </c>
      <c r="CN7" s="38" t="s">
        <v>102</v>
      </c>
      <c r="CO7" s="38" t="s">
        <v>102</v>
      </c>
      <c r="CP7" s="38">
        <v>69.86</v>
      </c>
      <c r="CQ7" s="38">
        <v>68.39</v>
      </c>
      <c r="CR7" s="38" t="s">
        <v>102</v>
      </c>
      <c r="CS7" s="38" t="s">
        <v>102</v>
      </c>
      <c r="CT7" s="38" t="s">
        <v>102</v>
      </c>
      <c r="CU7" s="38">
        <v>66.11</v>
      </c>
      <c r="CV7" s="38">
        <v>67.209999999999994</v>
      </c>
      <c r="CW7" s="38">
        <v>66.94</v>
      </c>
      <c r="CX7" s="38" t="s">
        <v>102</v>
      </c>
      <c r="CY7" s="38" t="s">
        <v>102</v>
      </c>
      <c r="CZ7" s="38" t="s">
        <v>102</v>
      </c>
      <c r="DA7" s="38">
        <v>95.6</v>
      </c>
      <c r="DB7" s="38">
        <v>95.81</v>
      </c>
      <c r="DC7" s="38" t="s">
        <v>102</v>
      </c>
      <c r="DD7" s="38" t="s">
        <v>102</v>
      </c>
      <c r="DE7" s="38" t="s">
        <v>102</v>
      </c>
      <c r="DF7" s="38">
        <v>92.98</v>
      </c>
      <c r="DG7" s="38">
        <v>93.21</v>
      </c>
      <c r="DH7" s="38">
        <v>93.03</v>
      </c>
      <c r="DI7" s="38" t="s">
        <v>102</v>
      </c>
      <c r="DJ7" s="38" t="s">
        <v>102</v>
      </c>
      <c r="DK7" s="38" t="s">
        <v>102</v>
      </c>
      <c r="DL7" s="38">
        <v>57.27</v>
      </c>
      <c r="DM7" s="38">
        <v>58.69</v>
      </c>
      <c r="DN7" s="38" t="s">
        <v>102</v>
      </c>
      <c r="DO7" s="38" t="s">
        <v>102</v>
      </c>
      <c r="DP7" s="38" t="s">
        <v>102</v>
      </c>
      <c r="DQ7" s="38">
        <v>48.81</v>
      </c>
      <c r="DR7" s="38">
        <v>39.35</v>
      </c>
      <c r="DS7" s="38">
        <v>39.03</v>
      </c>
      <c r="DT7" s="38" t="s">
        <v>102</v>
      </c>
      <c r="DU7" s="38" t="s">
        <v>102</v>
      </c>
      <c r="DV7" s="38" t="s">
        <v>102</v>
      </c>
      <c r="DW7" s="38">
        <v>0</v>
      </c>
      <c r="DX7" s="38">
        <v>6.82</v>
      </c>
      <c r="DY7" s="38" t="s">
        <v>102</v>
      </c>
      <c r="DZ7" s="38" t="s">
        <v>102</v>
      </c>
      <c r="EA7" s="38" t="s">
        <v>102</v>
      </c>
      <c r="EB7" s="38">
        <v>0</v>
      </c>
      <c r="EC7" s="38">
        <v>1.17</v>
      </c>
      <c r="ED7" s="38">
        <v>1.1599999999999999</v>
      </c>
      <c r="EE7" s="38" t="s">
        <v>102</v>
      </c>
      <c r="EF7" s="38" t="s">
        <v>102</v>
      </c>
      <c r="EG7" s="38" t="s">
        <v>102</v>
      </c>
      <c r="EH7" s="38">
        <v>0</v>
      </c>
      <c r="EI7" s="38">
        <v>0.03</v>
      </c>
      <c r="EJ7" s="38" t="s">
        <v>102</v>
      </c>
      <c r="EK7" s="38" t="s">
        <v>102</v>
      </c>
      <c r="EL7" s="38" t="s">
        <v>102</v>
      </c>
      <c r="EM7" s="38">
        <v>0.05</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