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福浦\01 工業用水道事業\01 事業運営\R2年度\03 R1決算統計\公営企業に係る経営比較分析表（令和元年度決算）の分析等\"/>
    </mc:Choice>
  </mc:AlternateContent>
  <workbookProtection workbookAlgorithmName="SHA-512" workbookHashValue="B59sNpoZTeaRO2OU7TSEMVmG/YQH9l+OhZFBaHrj/BVIDNrKeBlM6pDMCEpzKIzG6Vt0XjmsQALEgAcfDThjRg==" workbookSaltValue="lm5nUauCvIeG28XjoOL1Z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AR32" i="4" l="1"/>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<sst xmlns="http://schemas.openxmlformats.org/spreadsheetml/2006/main" count="262" uniqueCount="106">
  <si>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</si>
  <si>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</si>
  <si>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</si>
  <si>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</si>
  <si>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</si>
  <si>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</si>
  <si>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</si>
  <si>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</si>
  <si>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</si>
  <si>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</si>
  <si>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</si>
  <si>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</si>
  <si>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</si>
  <si>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</si>
  <si>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</si>
  <si>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</si>
  <si>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</si>
  <si>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</si>
  <si>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</si>
  <si>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</si>
  <si>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</si>
  <si>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</si>
  <si>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</si>
  <si>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</si>
  <si>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</si>
  <si>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</si>
  <si>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</si>
  <si>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</si>
  <si>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</si>
  <si>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</si>
  <si>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</si>
  <si>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</si>
  <si>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</si>
  <si>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</si>
  <si>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</si>
  <si>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</si>
  <si>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</si>
  <si>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</si>
  <si>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</si>
  <si>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</si>
  <si>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</si>
  <si>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</si>
  <si>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</si>
  <si>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</si>
  <si>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</si>
  <si>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</si>
  <si>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</si>
  <si>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</si>
  <si>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</si>
  <si>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</si>
  <si>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</si>
  <si>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</si>
  <si>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</si>
  <si>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</si>
  <si>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</si>
  <si>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</si>
  <si>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</si>
  <si>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</si>
  <si>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</si>
  <si>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</si>
  <si>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</si>
  <si>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</si>
  <si>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</si>
  <si>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</si>
  <si>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</si>
  <si>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</si>
  <si>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</si>
  <si>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</si>
  <si>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</si>
  <si>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</si>
  <si>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</si>
  <si>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</si>
  <si>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</si>
  <si>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</si>
  <si>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</si>
  <si>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</si>
  <si>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</si>
  <si>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</si>
  <si>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</si>
  <si>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</si>
  <si>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</si>
  <si>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</si>
  <si>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</si>
  <si>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</si>
  <si>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</si>
  <si>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</si>
  <si>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</si>
  <si>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300004</t>
  </si>
  <si>
    <t>46</t>
  </si>
  <si>
    <t>02</t>
  </si>
  <si>
    <t>0</t>
  </si>
  <si>
    <t>000</t>
  </si>
  <si>
    <t>和歌山県</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</si>
  <si>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</si>
  <si>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</si>
  <si>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</si>
  <si>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</si>
  <si>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</si>
  <si>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</si>
  <si>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</si>
  <si>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</si>
  <si>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</si>
  <si>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</si>
  <si>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比率及び管路経年劣化率が全国平均と比較して高いことから、老朽化が進んでいることがわかる。なお、管路等一部設備においては、健全性調査を行った結果、更新期間を延長している部分(一部の管路)もある。
　今後、各事業における施設の重要度、老朽化具合等を加味して、強靭化・耐震化等を計画的に実施していく予定である。</t>
    <rPh sb="109" eb="111">
      <t>コンゴ</t>
    </rPh>
    <rPh sb="112" eb="113">
      <t>カク</t>
    </rPh>
    <rPh sb="113" eb="115">
      <t>ジギョウ</t>
    </rPh>
    <rPh sb="119" eb="121">
      <t>シセツ</t>
    </rPh>
    <rPh sb="122" eb="125">
      <t>ジュウヨウド</t>
    </rPh>
    <rPh sb="129" eb="131">
      <t>グアイ</t>
    </rPh>
    <rPh sb="131" eb="132">
      <t>トウ</t>
    </rPh>
    <rPh sb="133" eb="135">
      <t>カミ</t>
    </rPh>
    <rPh sb="138" eb="140">
      <t>キョウジン</t>
    </rPh>
    <rPh sb="140" eb="141">
      <t>カ</t>
    </rPh>
    <rPh sb="142" eb="145">
      <t>タイシンカ</t>
    </rPh>
    <rPh sb="145" eb="146">
      <t>トウ</t>
    </rPh>
    <rPh sb="147" eb="150">
      <t>ケイカクテキ</t>
    </rPh>
    <rPh sb="151" eb="153">
      <t>ジッシ</t>
    </rPh>
    <rPh sb="157" eb="159">
      <t>ヨテイ</t>
    </rPh>
    <phoneticPr fontId="5"/>
  </si>
  <si>
    <t xml:space="preserve">　現在経営は健全と言えるが、今後、施設の老朽化(強靭化含む)に伴う更新が必須である。これを実施していくにあたっては、工事の優先度を定め、計画的に実施する必要がある。その際、事業継続の必要性や老朽化度合だけでなく工事期間中の固定資産除却費増、資産化後の減価償却費増を考慮しなければ、経営の安定化を損ねる可能性がある。
　又、現状でも料金回収率が低下しているので、施設更新に伴い、料金改定も検討しなければならない。その際に継続的に施設の更新を行うためには資産維持費の導入も検討する必要が出てくる。
　一方、契約率及び施設利用率も全国平均を下回っているので、新規ユーザー獲得に向けた取り組み図っていく。
</t>
    <rPh sb="20" eb="23">
      <t>ロウキュウカ</t>
    </rPh>
    <rPh sb="24" eb="26">
      <t>キョウジン</t>
    </rPh>
    <rPh sb="26" eb="27">
      <t>カ</t>
    </rPh>
    <rPh sb="27" eb="28">
      <t>フク</t>
    </rPh>
    <rPh sb="31" eb="32">
      <t>トモナ</t>
    </rPh>
    <rPh sb="33" eb="35">
      <t>コウシン</t>
    </rPh>
    <rPh sb="180" eb="182">
      <t>シセツ</t>
    </rPh>
    <rPh sb="182" eb="184">
      <t>コウシン</t>
    </rPh>
    <rPh sb="185" eb="186">
      <t>トモナ</t>
    </rPh>
    <rPh sb="207" eb="208">
      <t>サイ</t>
    </rPh>
    <rPh sb="209" eb="212">
      <t>ケイゾクテキ</t>
    </rPh>
    <rPh sb="213" eb="215">
      <t>シセツ</t>
    </rPh>
    <rPh sb="216" eb="218">
      <t>コウシン</t>
    </rPh>
    <rPh sb="219" eb="220">
      <t>オコナ</t>
    </rPh>
    <rPh sb="225" eb="227">
      <t>シサン</t>
    </rPh>
    <rPh sb="227" eb="230">
      <t>イジヒ</t>
    </rPh>
    <rPh sb="231" eb="233">
      <t>ドウニュウ</t>
    </rPh>
    <rPh sb="234" eb="236">
      <t>ケントウ</t>
    </rPh>
    <rPh sb="238" eb="240">
      <t>ヒツヨウ</t>
    </rPh>
    <rPh sb="241" eb="242">
      <t>デ</t>
    </rPh>
    <phoneticPr fontId="5"/>
  </si>
  <si>
    <t>　累積欠損金及び企業債残高がないこと、流動比率が全国平均より高いこと、経常収支比率が100％を超えていることなどから、経営は健全であると考えられる。一方、平成29年度から令和元年度まで経常収支比率が緩やかに低下しているが、これは施設の老朽化対策工事及び耐震化対策工事による固定資産除却費増によるものである。また、流動比率における数値の変動は、主に年度末の工事費支払が当年度払か翌年度払かの違いである。
　又、料金回収率については全国平均を下回る年もあるため、料金改定の検討を含め、今後経営改善を図っていく。
　一方、契約率及び施設利用率は全国平均を下回っているので、新規ユーザー獲得に向けた取り組みを図っていく。</t>
    <rPh sb="81" eb="83">
      <t>ネンド</t>
    </rPh>
    <rPh sb="85" eb="87">
      <t>レイワ</t>
    </rPh>
    <rPh sb="87" eb="88">
      <t>ガン</t>
    </rPh>
    <rPh sb="99" eb="100">
      <t>ユル</t>
    </rPh>
    <rPh sb="103" eb="105">
      <t>テイカ</t>
    </rPh>
    <rPh sb="171" eb="172">
      <t>オモ</t>
    </rPh>
    <rPh sb="183" eb="186">
      <t>トウネンド</t>
    </rPh>
    <rPh sb="186" eb="187">
      <t>バラ</t>
    </rPh>
    <rPh sb="194" eb="195">
      <t>チガ</t>
    </rPh>
    <rPh sb="202" eb="203">
      <t>マタ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</si>
</sst>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66.58</c:v>
                </c:pt>
                <c:pt idx="1">
                  <c:v>67.209999999999994</c:v>
                </c:pt>
                <c:pt idx="2">
                  <c:v>63.78</c:v>
                </c:pt>
                <c:pt idx="3">
                  <c:v>62.91</c:v>
                </c:pt>
                <c:pt idx="4">
                  <c:v>63.62</c:v>
                </c:pt>
              </c:numCache>
            </c:numRef>
          </c:val>
          <c:extLst>
            <c:ext xmlns:c16="http://schemas.microsoft.com/office/drawing/2014/chart" uri="{C3380CC4-5D6E-409C-BE32-E72D297353CC}">
              <c16:uniqueId val="{00000000-7BA0-44F7-8CC4-811C3318D3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7BA0-44F7-8CC4-811C3318D3E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E3-4302-B536-9987FD4858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11E3-4302-B536-9987FD4858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121.56</c:v>
                </c:pt>
                <c:pt idx="1">
                  <c:v>140.9</c:v>
                </c:pt>
                <c:pt idx="2">
                  <c:v>117.12</c:v>
                </c:pt>
                <c:pt idx="3">
                  <c:v>115.23</c:v>
                </c:pt>
                <c:pt idx="4">
                  <c:v>112.15</c:v>
                </c:pt>
              </c:numCache>
            </c:numRef>
          </c:val>
          <c:extLst>
            <c:ext xmlns:c16="http://schemas.microsoft.com/office/drawing/2014/chart" uri="{C3380CC4-5D6E-409C-BE32-E72D297353CC}">
              <c16:uniqueId val="{00000000-DC36-4B6B-AB15-31A88DE5BE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DC36-4B6B-AB15-31A88DE5BE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73.98</c:v>
                </c:pt>
                <c:pt idx="1">
                  <c:v>73.98</c:v>
                </c:pt>
                <c:pt idx="2">
                  <c:v>73.98</c:v>
                </c:pt>
                <c:pt idx="3">
                  <c:v>70.22</c:v>
                </c:pt>
                <c:pt idx="4">
                  <c:v>70.22</c:v>
                </c:pt>
              </c:numCache>
            </c:numRef>
          </c:val>
          <c:extLst>
            <c:ext xmlns:c16="http://schemas.microsoft.com/office/drawing/2014/chart" uri="{C3380CC4-5D6E-409C-BE32-E72D297353CC}">
              <c16:uniqueId val="{00000000-1033-4F1B-B0ED-C12D1D2CCD8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1033-4F1B-B0ED-C12D1D2CCD8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A7-4FA4-9DD6-99A7F01DCFB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ACA7-4FA4-9DD6-99A7F01DCFB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1676.29</c:v>
                </c:pt>
                <c:pt idx="1">
                  <c:v>2310.0300000000002</c:v>
                </c:pt>
                <c:pt idx="2">
                  <c:v>1584.77</c:v>
                </c:pt>
                <c:pt idx="3">
                  <c:v>889.62</c:v>
                </c:pt>
                <c:pt idx="4">
                  <c:v>3811.55</c:v>
                </c:pt>
              </c:numCache>
            </c:numRef>
          </c:val>
          <c:extLst>
            <c:ext xmlns:c16="http://schemas.microsoft.com/office/drawing/2014/chart" uri="{C3380CC4-5D6E-409C-BE32-E72D297353CC}">
              <c16:uniqueId val="{00000000-BDE7-4648-A216-9D7DE10740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BDE7-4648-A216-9D7DE10740A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B1-47D4-8B58-74F4F47CF8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A5B1-47D4-8B58-74F4F47CF8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114.13</c:v>
                </c:pt>
                <c:pt idx="1">
                  <c:v>134.51</c:v>
                </c:pt>
                <c:pt idx="2">
                  <c:v>103.41</c:v>
                </c:pt>
                <c:pt idx="3">
                  <c:v>100.41</c:v>
                </c:pt>
                <c:pt idx="4">
                  <c:v>95</c:v>
                </c:pt>
              </c:numCache>
            </c:numRef>
          </c:val>
          <c:extLst>
            <c:ext xmlns:c16="http://schemas.microsoft.com/office/drawing/2014/chart" uri="{C3380CC4-5D6E-409C-BE32-E72D297353CC}">
              <c16:uniqueId val="{00000000-1CCD-4646-B1E9-17FE033869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1CCD-4646-B1E9-17FE0338690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9.58</c:v>
                </c:pt>
                <c:pt idx="1">
                  <c:v>7.65</c:v>
                </c:pt>
                <c:pt idx="2">
                  <c:v>9.77</c:v>
                </c:pt>
                <c:pt idx="3">
                  <c:v>10.07</c:v>
                </c:pt>
                <c:pt idx="4">
                  <c:v>10.64</c:v>
                </c:pt>
              </c:numCache>
            </c:numRef>
          </c:val>
          <c:extLst>
            <c:ext xmlns:c16="http://schemas.microsoft.com/office/drawing/2014/chart" uri="{C3380CC4-5D6E-409C-BE32-E72D297353CC}">
              <c16:uniqueId val="{00000000-48A1-4825-84F7-C4EE0F84CC0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48A1-4825-84F7-C4EE0F84CC0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47.75</c:v>
                </c:pt>
                <c:pt idx="1">
                  <c:v>51.14</c:v>
                </c:pt>
                <c:pt idx="2">
                  <c:v>51</c:v>
                </c:pt>
                <c:pt idx="3">
                  <c:v>53.72</c:v>
                </c:pt>
                <c:pt idx="4">
                  <c:v>52.13</c:v>
                </c:pt>
              </c:numCache>
            </c:numRef>
          </c:val>
          <c:extLst>
            <c:ext xmlns:c16="http://schemas.microsoft.com/office/drawing/2014/chart" uri="{C3380CC4-5D6E-409C-BE32-E72D297353CC}">
              <c16:uniqueId val="{00000000-44A4-4592-B127-14773D30213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44A4-4592-B127-14773D30213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61.81</c:v>
                </c:pt>
                <c:pt idx="1">
                  <c:v>61.81</c:v>
                </c:pt>
                <c:pt idx="2">
                  <c:v>70.150000000000006</c:v>
                </c:pt>
                <c:pt idx="3">
                  <c:v>69.91</c:v>
                </c:pt>
                <c:pt idx="4">
                  <c:v>68.38</c:v>
                </c:pt>
              </c:numCache>
            </c:numRef>
          </c:val>
          <c:extLst>
            <c:ext xmlns:c16="http://schemas.microsoft.com/office/drawing/2014/chart" uri="{C3380CC4-5D6E-409C-BE32-E72D297353CC}">
              <c16:uniqueId val="{00000000-D1F8-45F1-9FF3-A2E6B9AD779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D1F8-45F1-9FF3-A2E6B9AD779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KO41"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和歌山県</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227860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3</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118792</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96.8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35</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155800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121.56</v>
      </c>
      <c r="Y32" s="129"/>
      <c r="Z32" s="129"/>
      <c r="AA32" s="129"/>
      <c r="AB32" s="129"/>
      <c r="AC32" s="129"/>
      <c r="AD32" s="129"/>
      <c r="AE32" s="129"/>
      <c r="AF32" s="129"/>
      <c r="AG32" s="129"/>
      <c r="AH32" s="129"/>
      <c r="AI32" s="129"/>
      <c r="AJ32" s="129"/>
      <c r="AK32" s="129"/>
      <c r="AL32" s="129"/>
      <c r="AM32" s="129"/>
      <c r="AN32" s="129"/>
      <c r="AO32" s="129"/>
      <c r="AP32" s="129"/>
      <c r="AQ32" s="130"/>
      <c r="AR32" s="128">
        <f>データ!U6</f>
        <v>140.9</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117.12</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115.23</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112.15</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1676.29</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2310.0300000000002</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1584.77</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889.62</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3811.55</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0</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0</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0</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0</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0</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103</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114.13</v>
      </c>
      <c r="Y55" s="129"/>
      <c r="Z55" s="129"/>
      <c r="AA55" s="129"/>
      <c r="AB55" s="129"/>
      <c r="AC55" s="129"/>
      <c r="AD55" s="129"/>
      <c r="AE55" s="129"/>
      <c r="AF55" s="129"/>
      <c r="AG55" s="129"/>
      <c r="AH55" s="129"/>
      <c r="AI55" s="129"/>
      <c r="AJ55" s="129"/>
      <c r="AK55" s="129"/>
      <c r="AL55" s="129"/>
      <c r="AM55" s="129"/>
      <c r="AN55" s="129"/>
      <c r="AO55" s="129"/>
      <c r="AP55" s="129"/>
      <c r="AQ55" s="130"/>
      <c r="AR55" s="128">
        <f>データ!BM6</f>
        <v>134.51</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103.41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100.41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95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9.58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7.65</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9.77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10.07</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10.64</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47.75</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51.14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51</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53.72</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52.13</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61.81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61.81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70.150000000000006</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69.91</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68.38</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104</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66.58</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67.209999999999994</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63.78</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62.91</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63.62</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73.98</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73.98</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73.98</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70.22</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70.22</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57.35</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57.93</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58.88</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59.48</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60.09</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37.619999999999997</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41.79</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43.44</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48.09</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50.93</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0.11</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0.32</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0.21</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0.13</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0.22</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0" t="s">
        <v>29</v>
      </c>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t="s">
        <v>30</v>
      </c>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t="s">
        <v>31</v>
      </c>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t="s">
        <v>32</v>
      </c>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c r="DE89" s="150"/>
      <c r="DF89" s="150"/>
      <c r="DG89" s="150" t="s">
        <v>33</v>
      </c>
      <c r="DH89" s="150"/>
      <c r="DI89" s="150"/>
      <c r="DJ89" s="150"/>
      <c r="DK89" s="150"/>
      <c r="DL89" s="150"/>
      <c r="DM89" s="150"/>
      <c r="DN89" s="150"/>
      <c r="DO89" s="150"/>
      <c r="DP89" s="150"/>
      <c r="DQ89" s="150"/>
      <c r="DR89" s="150"/>
      <c r="DS89" s="150"/>
      <c r="DT89" s="150"/>
      <c r="DU89" s="150"/>
      <c r="DV89" s="150"/>
      <c r="DW89" s="150"/>
      <c r="DX89" s="150"/>
      <c r="DY89" s="150"/>
      <c r="DZ89" s="150"/>
      <c r="EA89" s="150"/>
      <c r="EB89" s="150"/>
      <c r="EC89" s="150"/>
      <c r="ED89" s="150"/>
      <c r="EE89" s="150"/>
      <c r="EF89" s="150"/>
      <c r="EG89" s="150"/>
      <c r="EH89" s="150" t="s">
        <v>34</v>
      </c>
      <c r="EI89" s="150"/>
      <c r="EJ89" s="150"/>
      <c r="EK89" s="150"/>
      <c r="EL89" s="150"/>
      <c r="EM89" s="150"/>
      <c r="EN89" s="150"/>
      <c r="EO89" s="150"/>
      <c r="EP89" s="150"/>
      <c r="EQ89" s="150"/>
      <c r="ER89" s="150"/>
      <c r="ES89" s="150"/>
      <c r="ET89" s="150"/>
      <c r="EU89" s="150"/>
      <c r="EV89" s="150"/>
      <c r="EW89" s="150"/>
      <c r="EX89" s="150"/>
      <c r="EY89" s="150"/>
      <c r="EZ89" s="150"/>
      <c r="FA89" s="150"/>
      <c r="FB89" s="150"/>
      <c r="FC89" s="150"/>
      <c r="FD89" s="150"/>
      <c r="FE89" s="150"/>
      <c r="FF89" s="150"/>
      <c r="FG89" s="150"/>
      <c r="FH89" s="150"/>
      <c r="FI89" s="150" t="s">
        <v>35</v>
      </c>
      <c r="FJ89" s="150"/>
      <c r="FK89" s="150"/>
      <c r="FL89" s="150"/>
      <c r="FM89" s="150"/>
      <c r="FN89" s="150"/>
      <c r="FO89" s="150"/>
      <c r="FP89" s="150"/>
      <c r="FQ89" s="150"/>
      <c r="FR89" s="150"/>
      <c r="FS89" s="150"/>
      <c r="FT89" s="150"/>
      <c r="FU89" s="150"/>
      <c r="FV89" s="150"/>
      <c r="FW89" s="150"/>
      <c r="FX89" s="150"/>
      <c r="FY89" s="150"/>
      <c r="FZ89" s="150"/>
      <c r="GA89" s="150"/>
      <c r="GB89" s="150"/>
      <c r="GC89" s="150"/>
      <c r="GD89" s="150"/>
      <c r="GE89" s="150"/>
      <c r="GF89" s="150"/>
      <c r="GG89" s="150"/>
      <c r="GH89" s="150"/>
      <c r="GI89" s="150"/>
      <c r="GJ89" s="150" t="s">
        <v>36</v>
      </c>
      <c r="GK89" s="150"/>
      <c r="GL89" s="150"/>
      <c r="GM89" s="150"/>
      <c r="GN89" s="150"/>
      <c r="GO89" s="150"/>
      <c r="GP89" s="150"/>
      <c r="GQ89" s="150"/>
      <c r="GR89" s="150"/>
      <c r="GS89" s="150"/>
      <c r="GT89" s="150"/>
      <c r="GU89" s="150"/>
      <c r="GV89" s="150"/>
      <c r="GW89" s="150"/>
      <c r="GX89" s="150"/>
      <c r="GY89" s="150"/>
      <c r="GZ89" s="150"/>
      <c r="HA89" s="150"/>
      <c r="HB89" s="150"/>
      <c r="HC89" s="150"/>
      <c r="HD89" s="150"/>
      <c r="HE89" s="150"/>
      <c r="HF89" s="150"/>
      <c r="HG89" s="150"/>
      <c r="HH89" s="150"/>
      <c r="HI89" s="150"/>
      <c r="HJ89" s="150"/>
      <c r="HK89" s="150" t="s">
        <v>29</v>
      </c>
      <c r="HL89" s="150"/>
      <c r="HM89" s="150"/>
      <c r="HN89" s="150"/>
      <c r="HO89" s="150"/>
      <c r="HP89" s="150"/>
      <c r="HQ89" s="150"/>
      <c r="HR89" s="150"/>
      <c r="HS89" s="150"/>
      <c r="HT89" s="150"/>
      <c r="HU89" s="150"/>
      <c r="HV89" s="150"/>
      <c r="HW89" s="150"/>
      <c r="HX89" s="150"/>
      <c r="HY89" s="150"/>
      <c r="HZ89" s="150"/>
      <c r="IA89" s="150"/>
      <c r="IB89" s="150"/>
      <c r="IC89" s="150"/>
      <c r="ID89" s="150"/>
      <c r="IE89" s="150"/>
      <c r="IF89" s="150"/>
      <c r="IG89" s="150"/>
      <c r="IH89" s="150"/>
      <c r="II89" s="150"/>
      <c r="IJ89" s="150"/>
      <c r="IK89" s="150"/>
      <c r="IL89" s="150" t="s">
        <v>30</v>
      </c>
      <c r="IM89" s="150"/>
      <c r="IN89" s="150"/>
      <c r="IO89" s="150"/>
      <c r="IP89" s="150"/>
      <c r="IQ89" s="150"/>
      <c r="IR89" s="150"/>
      <c r="IS89" s="150"/>
      <c r="IT89" s="150"/>
      <c r="IU89" s="150"/>
      <c r="IV89" s="150"/>
      <c r="IW89" s="150"/>
      <c r="IX89" s="150"/>
      <c r="IY89" s="150"/>
      <c r="IZ89" s="150"/>
      <c r="JA89" s="150"/>
      <c r="JB89" s="150"/>
      <c r="JC89" s="150"/>
      <c r="JD89" s="150"/>
      <c r="JE89" s="150"/>
      <c r="JF89" s="150"/>
      <c r="JG89" s="150"/>
      <c r="JH89" s="150"/>
      <c r="JI89" s="150"/>
      <c r="JJ89" s="150"/>
      <c r="JK89" s="150"/>
      <c r="JL89" s="150"/>
      <c r="JM89" s="150" t="s">
        <v>31</v>
      </c>
      <c r="JN89" s="150"/>
      <c r="JO89" s="150"/>
      <c r="JP89" s="150"/>
      <c r="JQ89" s="150"/>
      <c r="JR89" s="150"/>
      <c r="JS89" s="150"/>
      <c r="JT89" s="150"/>
      <c r="JU89" s="150"/>
      <c r="JV89" s="150"/>
      <c r="JW89" s="150"/>
      <c r="JX89" s="150"/>
      <c r="JY89" s="150"/>
      <c r="JZ89" s="150"/>
      <c r="KA89" s="150"/>
      <c r="KB89" s="150"/>
      <c r="KC89" s="150"/>
      <c r="KD89" s="150"/>
      <c r="KE89" s="150"/>
      <c r="KF89" s="150"/>
      <c r="KG89" s="150"/>
      <c r="KH89" s="150"/>
      <c r="KI89" s="150"/>
      <c r="KJ89" s="150"/>
      <c r="KK89" s="150"/>
      <c r="KL89" s="150"/>
      <c r="KM89" s="150"/>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1" t="str">
        <f>データ!AD6</f>
        <v>【119.03】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【25.49】</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【420.52】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【238.81】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【115.00】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【18.60】</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VxSLiHTQ/vr8+ZmYJ6/eMpJXhjd6p0v3YfNdpw5q04wbe/SSTh1+HNOZAuItnsbmyH+D7G74cURVAzgRuWnoA==" saltValue="G2Hi5ZVy/EjKRjh8C1YlUw=="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26</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48</v>
      </c>
      <c r="B4" s="47"/>
      <c r="C4" s="47"/>
      <c r="D4" s="47"/>
      <c r="E4" s="47"/>
      <c r="F4" s="47"/>
      <c r="G4" s="47"/>
      <c r="H4" s="156"/>
      <c r="I4" s="157"/>
      <c r="J4" s="157"/>
      <c r="K4" s="157"/>
      <c r="L4" s="157"/>
      <c r="M4" s="157"/>
      <c r="N4" s="157"/>
      <c r="O4" s="157"/>
      <c r="P4" s="157"/>
      <c r="Q4" s="157"/>
      <c r="R4" s="157"/>
      <c r="S4" s="157"/>
      <c r="T4" s="153" t="s">
        <v>49</v>
      </c>
      <c r="U4" s="153"/>
      <c r="V4" s="153"/>
      <c r="W4" s="153"/>
      <c r="X4" s="153"/>
      <c r="Y4" s="153"/>
      <c r="Z4" s="153"/>
      <c r="AA4" s="153"/>
      <c r="AB4" s="153"/>
      <c r="AC4" s="153"/>
      <c r="AD4" s="153"/>
      <c r="AE4" s="153" t="s">
        <v>50</v>
      </c>
      <c r="AF4" s="153"/>
      <c r="AG4" s="153"/>
      <c r="AH4" s="153"/>
      <c r="AI4" s="153"/>
      <c r="AJ4" s="153"/>
      <c r="AK4" s="153"/>
      <c r="AL4" s="153"/>
      <c r="AM4" s="153"/>
      <c r="AN4" s="153"/>
      <c r="AO4" s="153"/>
      <c r="AP4" s="153" t="s">
        <v>51</v>
      </c>
      <c r="AQ4" s="153"/>
      <c r="AR4" s="153"/>
      <c r="AS4" s="153"/>
      <c r="AT4" s="153"/>
      <c r="AU4" s="153"/>
      <c r="AV4" s="153"/>
      <c r="AW4" s="153"/>
      <c r="AX4" s="153"/>
      <c r="AY4" s="153"/>
      <c r="AZ4" s="153"/>
      <c r="BA4" s="153" t="s">
        <v>52</v>
      </c>
      <c r="BB4" s="153"/>
      <c r="BC4" s="153"/>
      <c r="BD4" s="153"/>
      <c r="BE4" s="153"/>
      <c r="BF4" s="153"/>
      <c r="BG4" s="153"/>
      <c r="BH4" s="153"/>
      <c r="BI4" s="153"/>
      <c r="BJ4" s="153"/>
      <c r="BK4" s="153"/>
      <c r="BL4" s="153" t="s">
        <v>53</v>
      </c>
      <c r="BM4" s="153"/>
      <c r="BN4" s="153"/>
      <c r="BO4" s="153"/>
      <c r="BP4" s="153"/>
      <c r="BQ4" s="153"/>
      <c r="BR4" s="153"/>
      <c r="BS4" s="153"/>
      <c r="BT4" s="153"/>
      <c r="BU4" s="153"/>
      <c r="BV4" s="153"/>
      <c r="BW4" s="153" t="s">
        <v>54</v>
      </c>
      <c r="BX4" s="153"/>
      <c r="BY4" s="153"/>
      <c r="BZ4" s="153"/>
      <c r="CA4" s="153"/>
      <c r="CB4" s="153"/>
      <c r="CC4" s="153"/>
      <c r="CD4" s="153"/>
      <c r="CE4" s="153"/>
      <c r="CF4" s="153"/>
      <c r="CG4" s="153"/>
      <c r="CH4" s="153" t="s">
        <v>55</v>
      </c>
      <c r="CI4" s="153"/>
      <c r="CJ4" s="153"/>
      <c r="CK4" s="153"/>
      <c r="CL4" s="153"/>
      <c r="CM4" s="153"/>
      <c r="CN4" s="153"/>
      <c r="CO4" s="153"/>
      <c r="CP4" s="153"/>
      <c r="CQ4" s="153"/>
      <c r="CR4" s="153"/>
      <c r="CS4" s="153" t="s">
        <v>56</v>
      </c>
      <c r="CT4" s="153"/>
      <c r="CU4" s="153"/>
      <c r="CV4" s="153"/>
      <c r="CW4" s="153"/>
      <c r="CX4" s="153"/>
      <c r="CY4" s="153"/>
      <c r="CZ4" s="153"/>
      <c r="DA4" s="153"/>
      <c r="DB4" s="153"/>
      <c r="DC4" s="153"/>
      <c r="DD4" s="153" t="s">
        <v>57</v>
      </c>
      <c r="DE4" s="153"/>
      <c r="DF4" s="153"/>
      <c r="DG4" s="153"/>
      <c r="DH4" s="153"/>
      <c r="DI4" s="153"/>
      <c r="DJ4" s="153"/>
      <c r="DK4" s="153"/>
      <c r="DL4" s="153"/>
      <c r="DM4" s="153"/>
      <c r="DN4" s="153"/>
      <c r="DO4" s="153" t="s">
        <v>58</v>
      </c>
      <c r="DP4" s="153"/>
      <c r="DQ4" s="153"/>
      <c r="DR4" s="153"/>
      <c r="DS4" s="153"/>
      <c r="DT4" s="153"/>
      <c r="DU4" s="153"/>
      <c r="DV4" s="153"/>
      <c r="DW4" s="153"/>
      <c r="DX4" s="153"/>
      <c r="DY4" s="153"/>
      <c r="DZ4" s="153" t="s">
        <v>59</v>
      </c>
      <c r="EA4" s="153"/>
      <c r="EB4" s="153"/>
      <c r="EC4" s="153"/>
      <c r="ED4" s="153"/>
      <c r="EE4" s="153"/>
      <c r="EF4" s="153"/>
      <c r="EG4" s="153"/>
      <c r="EH4" s="153"/>
      <c r="EI4" s="153"/>
      <c r="EJ4" s="153"/>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121.56</v>
      </c>
      <c r="U6" s="52">
        <f>U7</f>
        <v>140.9</v>
      </c>
      <c r="V6" s="52">
        <f>V7</f>
        <v>117.12</v>
      </c>
      <c r="W6" s="52">
        <f>W7</f>
        <v>115.23</v>
      </c>
      <c r="X6" s="52">
        <f t="shared" si="3"/>
        <v>112.15</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1676.29</v>
      </c>
      <c r="AQ6" s="52">
        <f>AQ7</f>
        <v>2310.0300000000002</v>
      </c>
      <c r="AR6" s="52">
        <f>AR7</f>
        <v>1584.77</v>
      </c>
      <c r="AS6" s="52">
        <f>AS7</f>
        <v>889.62</v>
      </c>
      <c r="AT6" s="52">
        <f t="shared" si="3"/>
        <v>3811.55</v>
      </c>
      <c r="AU6" s="52">
        <f t="shared" si="3"/>
        <v>312.67</v>
      </c>
      <c r="AV6" s="52">
        <f t="shared" si="3"/>
        <v>345.05</v>
      </c>
      <c r="AW6" s="52">
        <f t="shared" si="3"/>
        <v>379.14</v>
      </c>
      <c r="AX6" s="52">
        <f t="shared" si="3"/>
        <v>394.58</v>
      </c>
      <c r="AY6" s="52">
        <f t="shared" si="3"/>
        <v>368.36</v>
      </c>
      <c r="AZ6" s="50" t="str">
        <f>IF(AZ7="-","【-】","【"&amp;SUBSTITUTE(TEXT(AZ7,"#,##0.00"),"-","△")&amp;"】")</f>
        <v>【420.52】</v>
      </c>
      <c r="BA6" s="52">
        <f t="shared" si="3"/>
        <v>0</v>
      </c>
      <c r="BB6" s="52">
        <f>BB7</f>
        <v>0</v>
      </c>
      <c r="BC6" s="52">
        <f>BC7</f>
        <v>0</v>
      </c>
      <c r="BD6" s="52">
        <f>BD7</f>
        <v>0</v>
      </c>
      <c r="BE6" s="52">
        <f t="shared" si="3"/>
        <v>0</v>
      </c>
      <c r="BF6" s="52">
        <f t="shared" si="3"/>
        <v>272.8</v>
      </c>
      <c r="BG6" s="52">
        <f t="shared" si="3"/>
        <v>255.89</v>
      </c>
      <c r="BH6" s="52">
        <f t="shared" si="3"/>
        <v>242.57</v>
      </c>
      <c r="BI6" s="52">
        <f t="shared" si="3"/>
        <v>235.79</v>
      </c>
      <c r="BJ6" s="52">
        <f t="shared" si="3"/>
        <v>227.51</v>
      </c>
      <c r="BK6" s="50" t="str">
        <f>IF(BK7="-","【-】","【"&amp;SUBSTITUTE(TEXT(BK7,"#,##0.00"),"-","△")&amp;"】")</f>
        <v>【238.81】</v>
      </c>
      <c r="BL6" s="52">
        <f t="shared" si="3"/>
        <v>114.13</v>
      </c>
      <c r="BM6" s="52">
        <f>BM7</f>
        <v>134.51</v>
      </c>
      <c r="BN6" s="52">
        <f>BN7</f>
        <v>103.41</v>
      </c>
      <c r="BO6" s="52">
        <f>BO7</f>
        <v>100.41</v>
      </c>
      <c r="BP6" s="52">
        <f t="shared" si="3"/>
        <v>95</v>
      </c>
      <c r="BQ6" s="52">
        <f t="shared" si="3"/>
        <v>119.5</v>
      </c>
      <c r="BR6" s="52">
        <f t="shared" si="3"/>
        <v>118.99</v>
      </c>
      <c r="BS6" s="52">
        <f t="shared" si="3"/>
        <v>119.17</v>
      </c>
      <c r="BT6" s="52">
        <f t="shared" si="3"/>
        <v>117.72</v>
      </c>
      <c r="BU6" s="52">
        <f t="shared" si="3"/>
        <v>117.69</v>
      </c>
      <c r="BV6" s="50" t="str">
        <f>IF(BV7="-","【-】","【"&amp;SUBSTITUTE(TEXT(BV7,"#,##0.00"),"-","△")&amp;"】")</f>
        <v>【115.00】</v>
      </c>
      <c r="BW6" s="52">
        <f t="shared" si="3"/>
        <v>9.58</v>
      </c>
      <c r="BX6" s="52">
        <f>BX7</f>
        <v>7.65</v>
      </c>
      <c r="BY6" s="52">
        <f>BY7</f>
        <v>9.77</v>
      </c>
      <c r="BZ6" s="52">
        <f>BZ7</f>
        <v>10.07</v>
      </c>
      <c r="CA6" s="52">
        <f t="shared" si="3"/>
        <v>10.64</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47.75</v>
      </c>
      <c r="CI6" s="52">
        <f>CI7</f>
        <v>51.14</v>
      </c>
      <c r="CJ6" s="52">
        <f>CJ7</f>
        <v>51</v>
      </c>
      <c r="CK6" s="52">
        <f>CK7</f>
        <v>53.72</v>
      </c>
      <c r="CL6" s="52">
        <f t="shared" si="5"/>
        <v>52.13</v>
      </c>
      <c r="CM6" s="52">
        <f t="shared" si="5"/>
        <v>57.52</v>
      </c>
      <c r="CN6" s="52">
        <f t="shared" si="5"/>
        <v>57.55</v>
      </c>
      <c r="CO6" s="52">
        <f t="shared" si="5"/>
        <v>57.69</v>
      </c>
      <c r="CP6" s="52">
        <f t="shared" si="5"/>
        <v>58.56</v>
      </c>
      <c r="CQ6" s="52">
        <f t="shared" si="5"/>
        <v>57.96</v>
      </c>
      <c r="CR6" s="50" t="str">
        <f>IF(CR7="-","【-】","【"&amp;SUBSTITUTE(TEXT(CR7,"#,##0.00"),"-","△")&amp;"】")</f>
        <v>【55.21】</v>
      </c>
      <c r="CS6" s="52">
        <f t="shared" ref="CS6:DB6" si="6">CS7</f>
        <v>61.81</v>
      </c>
      <c r="CT6" s="52">
        <f>CT7</f>
        <v>61.81</v>
      </c>
      <c r="CU6" s="52">
        <f>CU7</f>
        <v>70.150000000000006</v>
      </c>
      <c r="CV6" s="52">
        <f>CV7</f>
        <v>69.91</v>
      </c>
      <c r="CW6" s="52">
        <f t="shared" si="6"/>
        <v>68.38</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66.58</v>
      </c>
      <c r="DE6" s="52">
        <f>DE7</f>
        <v>67.209999999999994</v>
      </c>
      <c r="DF6" s="52">
        <f>DF7</f>
        <v>63.78</v>
      </c>
      <c r="DG6" s="52">
        <f>DG7</f>
        <v>62.91</v>
      </c>
      <c r="DH6" s="52">
        <f t="shared" si="7"/>
        <v>63.62</v>
      </c>
      <c r="DI6" s="52">
        <f t="shared" si="7"/>
        <v>57.35</v>
      </c>
      <c r="DJ6" s="52">
        <f t="shared" si="7"/>
        <v>57.93</v>
      </c>
      <c r="DK6" s="52">
        <f t="shared" si="7"/>
        <v>58.88</v>
      </c>
      <c r="DL6" s="52">
        <f t="shared" si="7"/>
        <v>59.48</v>
      </c>
      <c r="DM6" s="52">
        <f t="shared" si="7"/>
        <v>60.09</v>
      </c>
      <c r="DN6" s="50" t="str">
        <f>IF(DN7="-","【-】","【"&amp;SUBSTITUTE(TEXT(DN7,"#,##0.00"),"-","△")&amp;"】")</f>
        <v>【59.23】</v>
      </c>
      <c r="DO6" s="52">
        <f t="shared" ref="DO6:DX6" si="8">DO7</f>
        <v>73.98</v>
      </c>
      <c r="DP6" s="52">
        <f>DP7</f>
        <v>73.98</v>
      </c>
      <c r="DQ6" s="52">
        <f>DQ7</f>
        <v>73.98</v>
      </c>
      <c r="DR6" s="52">
        <f>DR7</f>
        <v>70.22</v>
      </c>
      <c r="DS6" s="52">
        <f t="shared" si="8"/>
        <v>70.22</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227860</v>
      </c>
      <c r="L7" s="54" t="s">
        <v>95</v>
      </c>
      <c r="M7" s="55">
        <v>3</v>
      </c>
      <c r="N7" s="55">
        <v>118792</v>
      </c>
      <c r="O7" s="56" t="s">
        <v>96</v>
      </c>
      <c r="P7" s="56">
        <v>96.8</v>
      </c>
      <c r="Q7" s="55">
        <v>35</v>
      </c>
      <c r="R7" s="55">
        <v>155800</v>
      </c>
      <c r="S7" s="54" t="s">
        <v>97</v>
      </c>
      <c r="T7" s="57">
        <v>121.56</v>
      </c>
      <c r="U7" s="57">
        <v>140.9</v>
      </c>
      <c r="V7" s="57">
        <v>117.12</v>
      </c>
      <c r="W7" s="57">
        <v>115.23</v>
      </c>
      <c r="X7" s="57">
        <v>112.15</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1676.29</v>
      </c>
      <c r="AQ7" s="57">
        <v>2310.0300000000002</v>
      </c>
      <c r="AR7" s="57">
        <v>1584.77</v>
      </c>
      <c r="AS7" s="57">
        <v>889.62</v>
      </c>
      <c r="AT7" s="57">
        <v>3811.55</v>
      </c>
      <c r="AU7" s="57">
        <v>312.67</v>
      </c>
      <c r="AV7" s="57">
        <v>345.05</v>
      </c>
      <c r="AW7" s="57">
        <v>379.14</v>
      </c>
      <c r="AX7" s="57">
        <v>394.58</v>
      </c>
      <c r="AY7" s="57">
        <v>368.36</v>
      </c>
      <c r="AZ7" s="57">
        <v>420.52</v>
      </c>
      <c r="BA7" s="57">
        <v>0</v>
      </c>
      <c r="BB7" s="57">
        <v>0</v>
      </c>
      <c r="BC7" s="57">
        <v>0</v>
      </c>
      <c r="BD7" s="57">
        <v>0</v>
      </c>
      <c r="BE7" s="57">
        <v>0</v>
      </c>
      <c r="BF7" s="57">
        <v>272.8</v>
      </c>
      <c r="BG7" s="57">
        <v>255.89</v>
      </c>
      <c r="BH7" s="57">
        <v>242.57</v>
      </c>
      <c r="BI7" s="57">
        <v>235.79</v>
      </c>
      <c r="BJ7" s="57">
        <v>227.51</v>
      </c>
      <c r="BK7" s="57">
        <v>238.81</v>
      </c>
      <c r="BL7" s="57">
        <v>114.13</v>
      </c>
      <c r="BM7" s="57">
        <v>134.51</v>
      </c>
      <c r="BN7" s="57">
        <v>103.41</v>
      </c>
      <c r="BO7" s="57">
        <v>100.41</v>
      </c>
      <c r="BP7" s="57">
        <v>95</v>
      </c>
      <c r="BQ7" s="57">
        <v>119.5</v>
      </c>
      <c r="BR7" s="57">
        <v>118.99</v>
      </c>
      <c r="BS7" s="57">
        <v>119.17</v>
      </c>
      <c r="BT7" s="57">
        <v>117.72</v>
      </c>
      <c r="BU7" s="57">
        <v>117.69</v>
      </c>
      <c r="BV7" s="57">
        <v>115</v>
      </c>
      <c r="BW7" s="57">
        <v>9.58</v>
      </c>
      <c r="BX7" s="57">
        <v>7.65</v>
      </c>
      <c r="BY7" s="57">
        <v>9.77</v>
      </c>
      <c r="BZ7" s="57">
        <v>10.07</v>
      </c>
      <c r="CA7" s="57">
        <v>10.64</v>
      </c>
      <c r="CB7" s="57">
        <v>16.91</v>
      </c>
      <c r="CC7" s="57">
        <v>16.850000000000001</v>
      </c>
      <c r="CD7" s="57">
        <v>16.8</v>
      </c>
      <c r="CE7" s="57">
        <v>17.03</v>
      </c>
      <c r="CF7" s="57">
        <v>17.07</v>
      </c>
      <c r="CG7" s="57">
        <v>18.600000000000001</v>
      </c>
      <c r="CH7" s="57">
        <v>47.75</v>
      </c>
      <c r="CI7" s="57">
        <v>51.14</v>
      </c>
      <c r="CJ7" s="57">
        <v>51</v>
      </c>
      <c r="CK7" s="57">
        <v>53.72</v>
      </c>
      <c r="CL7" s="57">
        <v>52.13</v>
      </c>
      <c r="CM7" s="57">
        <v>57.52</v>
      </c>
      <c r="CN7" s="57">
        <v>57.55</v>
      </c>
      <c r="CO7" s="57">
        <v>57.69</v>
      </c>
      <c r="CP7" s="57">
        <v>58.56</v>
      </c>
      <c r="CQ7" s="57">
        <v>57.96</v>
      </c>
      <c r="CR7" s="57">
        <v>55.21</v>
      </c>
      <c r="CS7" s="57">
        <v>61.81</v>
      </c>
      <c r="CT7" s="57">
        <v>61.81</v>
      </c>
      <c r="CU7" s="57">
        <v>70.150000000000006</v>
      </c>
      <c r="CV7" s="57">
        <v>69.91</v>
      </c>
      <c r="CW7" s="57">
        <v>68.38</v>
      </c>
      <c r="CX7" s="57">
        <v>79.7</v>
      </c>
      <c r="CY7" s="57">
        <v>79.42</v>
      </c>
      <c r="CZ7" s="57">
        <v>79.2</v>
      </c>
      <c r="DA7" s="57">
        <v>80.5</v>
      </c>
      <c r="DB7" s="57">
        <v>80.540000000000006</v>
      </c>
      <c r="DC7" s="57">
        <v>77.39</v>
      </c>
      <c r="DD7" s="57">
        <v>66.58</v>
      </c>
      <c r="DE7" s="57">
        <v>67.209999999999994</v>
      </c>
      <c r="DF7" s="57">
        <v>63.78</v>
      </c>
      <c r="DG7" s="57">
        <v>62.91</v>
      </c>
      <c r="DH7" s="57">
        <v>63.62</v>
      </c>
      <c r="DI7" s="57">
        <v>57.35</v>
      </c>
      <c r="DJ7" s="57">
        <v>57.93</v>
      </c>
      <c r="DK7" s="57">
        <v>58.88</v>
      </c>
      <c r="DL7" s="57">
        <v>59.48</v>
      </c>
      <c r="DM7" s="57">
        <v>60.09</v>
      </c>
      <c r="DN7" s="57">
        <v>59.23</v>
      </c>
      <c r="DO7" s="57">
        <v>73.98</v>
      </c>
      <c r="DP7" s="57">
        <v>73.98</v>
      </c>
      <c r="DQ7" s="57">
        <v>73.98</v>
      </c>
      <c r="DR7" s="57">
        <v>70.22</v>
      </c>
      <c r="DS7" s="57">
        <v>70.22</v>
      </c>
      <c r="DT7" s="57">
        <v>37.619999999999997</v>
      </c>
      <c r="DU7" s="57">
        <v>41.79</v>
      </c>
      <c r="DV7" s="57">
        <v>43.44</v>
      </c>
      <c r="DW7" s="57">
        <v>48.09</v>
      </c>
      <c r="DX7" s="57">
        <v>50.93</v>
      </c>
      <c r="DY7" s="57">
        <v>47.77</v>
      </c>
      <c r="DZ7" s="57">
        <v>0</v>
      </c>
      <c r="EA7" s="57">
        <v>0</v>
      </c>
      <c r="EB7" s="57">
        <v>0</v>
      </c>
      <c r="EC7" s="57">
        <v>0</v>
      </c>
      <c r="ED7" s="57">
        <v>0</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121.56</v>
      </c>
      <c r="V11" s="65">
        <f>IF(U6="-",NA(),U6)</f>
        <v>140.9</v>
      </c>
      <c r="W11" s="65">
        <f>IF(V6="-",NA(),V6)</f>
        <v>117.12</v>
      </c>
      <c r="X11" s="65">
        <f>IF(W6="-",NA(),W6)</f>
        <v>115.23</v>
      </c>
      <c r="Y11" s="65">
        <f>IF(X6="-",NA(),X6)</f>
        <v>112.15</v>
      </c>
      <c r="AE11" s="64" t="s">
        <v>23</v>
      </c>
      <c r="AF11" s="65">
        <f>IF(AE6="-",NA(),AE6)</f>
        <v>0</v>
      </c>
      <c r="AG11" s="65">
        <f>IF(AF6="-",NA(),AF6)</f>
        <v>0</v>
      </c>
      <c r="AH11" s="65">
        <f>IF(AG6="-",NA(),AG6)</f>
        <v>0</v>
      </c>
      <c r="AI11" s="65">
        <f>IF(AH6="-",NA(),AH6)</f>
        <v>0</v>
      </c>
      <c r="AJ11" s="65">
        <f>IF(AI6="-",NA(),AI6)</f>
        <v>0</v>
      </c>
      <c r="AP11" s="64" t="s">
        <v>23</v>
      </c>
      <c r="AQ11" s="65">
        <f>IF(AP6="-",NA(),AP6)</f>
        <v>1676.29</v>
      </c>
      <c r="AR11" s="65">
        <f>IF(AQ6="-",NA(),AQ6)</f>
        <v>2310.0300000000002</v>
      </c>
      <c r="AS11" s="65">
        <f>IF(AR6="-",NA(),AR6)</f>
        <v>1584.77</v>
      </c>
      <c r="AT11" s="65">
        <f>IF(AS6="-",NA(),AS6)</f>
        <v>889.62</v>
      </c>
      <c r="AU11" s="65">
        <f>IF(AT6="-",NA(),AT6)</f>
        <v>3811.55</v>
      </c>
      <c r="BA11" s="64" t="s">
        <v>23</v>
      </c>
      <c r="BB11" s="65">
        <f>IF(BA6="-",NA(),BA6)</f>
        <v>0</v>
      </c>
      <c r="BC11" s="65">
        <f>IF(BB6="-",NA(),BB6)</f>
        <v>0</v>
      </c>
      <c r="BD11" s="65">
        <f>IF(BC6="-",NA(),BC6)</f>
        <v>0</v>
      </c>
      <c r="BE11" s="65">
        <f>IF(BD6="-",NA(),BD6)</f>
        <v>0</v>
      </c>
      <c r="BF11" s="65">
        <f>IF(BE6="-",NA(),BE6)</f>
        <v>0</v>
      </c>
      <c r="BL11" s="64" t="s">
        <v>23</v>
      </c>
      <c r="BM11" s="65">
        <f>IF(BL6="-",NA(),BL6)</f>
        <v>114.13</v>
      </c>
      <c r="BN11" s="65">
        <f>IF(BM6="-",NA(),BM6)</f>
        <v>134.51</v>
      </c>
      <c r="BO11" s="65">
        <f>IF(BN6="-",NA(),BN6)</f>
        <v>103.41</v>
      </c>
      <c r="BP11" s="65">
        <f>IF(BO6="-",NA(),BO6)</f>
        <v>100.41</v>
      </c>
      <c r="BQ11" s="65">
        <f>IF(BP6="-",NA(),BP6)</f>
        <v>95</v>
      </c>
      <c r="BW11" s="64" t="s">
        <v>23</v>
      </c>
      <c r="BX11" s="65">
        <f>IF(BW6="-",NA(),BW6)</f>
        <v>9.58</v>
      </c>
      <c r="BY11" s="65">
        <f>IF(BX6="-",NA(),BX6)</f>
        <v>7.65</v>
      </c>
      <c r="BZ11" s="65">
        <f>IF(BY6="-",NA(),BY6)</f>
        <v>9.77</v>
      </c>
      <c r="CA11" s="65">
        <f>IF(BZ6="-",NA(),BZ6)</f>
        <v>10.07</v>
      </c>
      <c r="CB11" s="65">
        <f>IF(CA6="-",NA(),CA6)</f>
        <v>10.64</v>
      </c>
      <c r="CH11" s="64" t="s">
        <v>23</v>
      </c>
      <c r="CI11" s="65">
        <f>IF(CH6="-",NA(),CH6)</f>
        <v>47.75</v>
      </c>
      <c r="CJ11" s="65">
        <f>IF(CI6="-",NA(),CI6)</f>
        <v>51.14</v>
      </c>
      <c r="CK11" s="65">
        <f>IF(CJ6="-",NA(),CJ6)</f>
        <v>51</v>
      </c>
      <c r="CL11" s="65">
        <f>IF(CK6="-",NA(),CK6)</f>
        <v>53.72</v>
      </c>
      <c r="CM11" s="65">
        <f>IF(CL6="-",NA(),CL6)</f>
        <v>52.13</v>
      </c>
      <c r="CS11" s="64" t="s">
        <v>23</v>
      </c>
      <c r="CT11" s="65">
        <f>IF(CS6="-",NA(),CS6)</f>
        <v>61.81</v>
      </c>
      <c r="CU11" s="65">
        <f>IF(CT6="-",NA(),CT6)</f>
        <v>61.81</v>
      </c>
      <c r="CV11" s="65">
        <f>IF(CU6="-",NA(),CU6)</f>
        <v>70.150000000000006</v>
      </c>
      <c r="CW11" s="65">
        <f>IF(CV6="-",NA(),CV6)</f>
        <v>69.91</v>
      </c>
      <c r="CX11" s="65">
        <f>IF(CW6="-",NA(),CW6)</f>
        <v>68.38</v>
      </c>
      <c r="DD11" s="64" t="s">
        <v>23</v>
      </c>
      <c r="DE11" s="65">
        <f>IF(DD6="-",NA(),DD6)</f>
        <v>66.58</v>
      </c>
      <c r="DF11" s="65">
        <f>IF(DE6="-",NA(),DE6)</f>
        <v>67.209999999999994</v>
      </c>
      <c r="DG11" s="65">
        <f>IF(DF6="-",NA(),DF6)</f>
        <v>63.78</v>
      </c>
      <c r="DH11" s="65">
        <f>IF(DG6="-",NA(),DG6)</f>
        <v>62.91</v>
      </c>
      <c r="DI11" s="65">
        <f>IF(DH6="-",NA(),DH6)</f>
        <v>63.62</v>
      </c>
      <c r="DO11" s="64" t="s">
        <v>23</v>
      </c>
      <c r="DP11" s="65">
        <f>IF(DO6="-",NA(),DO6)</f>
        <v>73.98</v>
      </c>
      <c r="DQ11" s="65">
        <f>IF(DP6="-",NA(),DP6)</f>
        <v>73.98</v>
      </c>
      <c r="DR11" s="65">
        <f>IF(DQ6="-",NA(),DQ6)</f>
        <v>73.98</v>
      </c>
      <c r="DS11" s="65">
        <f>IF(DR6="-",NA(),DR6)</f>
        <v>70.22</v>
      </c>
      <c r="DT11" s="65">
        <f>IF(DS6="-",NA(),DS6)</f>
        <v>70.22</v>
      </c>
      <c r="DZ11" s="64" t="s">
        <v>23</v>
      </c>
      <c r="EA11" s="65">
        <f>IF(DZ6="-",NA(),DZ6)</f>
        <v>0</v>
      </c>
      <c r="EB11" s="65">
        <f>IF(EA6="-",NA(),EA6)</f>
        <v>0</v>
      </c>
      <c r="EC11" s="65">
        <f>IF(EB6="-",NA(),EB6)</f>
        <v>0</v>
      </c>
      <c r="ED11" s="65">
        <f>IF(EC6="-",NA(),EC6)</f>
        <v>0</v>
      </c>
      <c r="EE11" s="65">
        <f>IF(ED6="-",NA(),ED6)</f>
        <v>0</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