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01303\デスクトップ\"/>
    </mc:Choice>
  </mc:AlternateContent>
  <workbookProtection workbookAlgorithmName="SHA-512" workbookHashValue="XEFqJ4M7qD08PHAlsvMuh4kczZt9yQtqPrIIu6my5TTU6Hf0lD2JS2abMGT9MihO+zWL1Azp2HIdY/rumjfuIA==" workbookSaltValue="RH4Mrrn2TO5tRUx1OulD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<sst xmlns="http://schemas.openxmlformats.org/spreadsheetml/2006/main" count="319" uniqueCount="116">
  <si>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</si>
  <si>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</si>
  <si>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</si>
  <si>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</si>
  <si>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</si>
  <si>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</si>
  <si>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</si>
  <si>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</si>
  <si>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</si>
  <si>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</si>
  <si>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</si>
  <si>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</si>
  <si>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</si>
  <si>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</si>
  <si>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</si>
  <si>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</si>
  <si>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</si>
  <si>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</si>
  <si>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</si>
  <si>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</si>
  <si>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</si>
  <si>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</si>
  <si>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</si>
  <si>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</si>
  <si>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</si>
  <si>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</si>
  <si>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</si>
  <si>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</si>
  <si>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</si>
  <si>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</si>
  <si>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</si>
  <si>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</si>
  <si>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</si>
  <si>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</si>
  <si>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</si>
  <si>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</si>
  <si>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</si>
  <si>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</si>
  <si>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</si>
  <si>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</si>
  <si>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</si>
  <si>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</si>
  <si>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</si>
  <si>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</si>
  <si>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</si>
  <si>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</si>
  <si>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</si>
  <si>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</si>
  <si>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</si>
  <si>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</si>
  <si>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</si>
  <si>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</si>
  <si>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</si>
  <si>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</si>
  <si>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</si>
  <si>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</si>
  <si>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</si>
  <si>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</si>
  <si>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</si>
  <si>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</si>
  <si>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</si>
  <si>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</si>
  <si>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</si>
  <si>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</si>
  <si>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</si>
  <si>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</si>
  <si>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</si>
  <si>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</si>
  <si>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</si>
  <si>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</si>
  <si>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</si>
  <si>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</si>
  <si>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</si>
  <si>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</si>
  <si>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</si>
  <si>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</si>
  <si>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</si>
  <si>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</si>
  <si>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</si>
  <si>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</si>
  <si>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</si>
  <si>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</si>
  <si>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</si>
  <si>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</si>
  <si>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</si>
  <si>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</si>
  <si>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</si>
  <si>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</si>
  <si>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</si>
  <si>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</si>
  <si>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</si>
  <si>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</si>
  <si>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</si>
  <si>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</si>
  <si>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</si>
  <si>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</si>
  <si>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</si>
  <si>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</si>
  <si>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</si>
  <si>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</si>
  <si>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</si>
  <si>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</si>
  <si>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</si>
  <si>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</si>
  <si>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</si>
  <si>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</si>
  <si>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</si>
  <si>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</si>
  <si>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</si>
  <si>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</si>
  <si>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</si>
  <si>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</si>
  <si>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</si>
  <si>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県の流域下水道事業は、処理場供用開始が平成13年及び平成20年であるため、単純に類似団体の現平均値と比較することはできないが、全国平均値の指標を参考に、計画的な維持管理・運営及び経営改善に向けて取り組んでいく。</t>
    <rPh sb="64" eb="66">
      <t>ゼンコク</t>
    </rPh>
    <rPh sb="66" eb="69">
      <t>ヘイキンチ</t>
    </rPh>
    <phoneticPr fontId="4"/>
  </si>
  <si>
    <t>他の流域事業と比較し比較的新しいため、老朽化が大きな問題とはなっていないが、ストックマネジメント計画による計画的改築・修繕に努める。</t>
    <rPh sb="0" eb="1">
      <t>タ</t>
    </rPh>
    <rPh sb="2" eb="4">
      <t>リュウイキ</t>
    </rPh>
    <rPh sb="4" eb="6">
      <t>ジギョウ</t>
    </rPh>
    <rPh sb="7" eb="9">
      <t>ヒカク</t>
    </rPh>
    <rPh sb="10" eb="13">
      <t>ヒカクテキ</t>
    </rPh>
    <rPh sb="13" eb="14">
      <t>アタラ</t>
    </rPh>
    <rPh sb="19" eb="22">
      <t>ロウキュウカ</t>
    </rPh>
    <rPh sb="23" eb="24">
      <t>オオ</t>
    </rPh>
    <rPh sb="26" eb="28">
      <t>モンダイ</t>
    </rPh>
    <rPh sb="48" eb="50">
      <t>ケイカク</t>
    </rPh>
    <rPh sb="53" eb="56">
      <t>ケイカクテキ</t>
    </rPh>
    <rPh sb="56" eb="58">
      <t>カイチク</t>
    </rPh>
    <rPh sb="59" eb="61">
      <t>シュウゼン</t>
    </rPh>
    <rPh sb="62" eb="63">
      <t>ツト</t>
    </rPh>
    <phoneticPr fontId="4"/>
  </si>
  <si>
    <t>令和元年度より企業会計化したため、H30との単純比較が出来ないが、主要指標について以下に記載する。
①現在、流域下水道の整備途上であるため、今後接続率の向上等による経常収支比率の向上を図っていく。
④企業債残高対事業規模比率について、供用開始が平成13年と平成20年で当初の設備投資により比率が高くなっている。今後必要な設備の更新を行っていく際には収益や投資規模等の状況を考慮していく。
⑤流域事業のため、使用料徴収なし。
⑥汚水処理原価について、処理場の供用開始から経過年数が短く接続率は全国平均より低いため、全国平均と比較すると高く見える。接続率の向上を目指し汚水処理の効率化を図る。
⑧水洗化率については、面整備にともなう新たな供用区域が増加しているためあまり向上していないが、今後も関連市町と共に向上に取り組んでいく。</t>
    <rPh sb="0" eb="2">
      <t>レイワ</t>
    </rPh>
    <rPh sb="2" eb="5">
      <t>ガンネンド</t>
    </rPh>
    <rPh sb="7" eb="9">
      <t>キギョウ</t>
    </rPh>
    <rPh sb="9" eb="11">
      <t>カイケイ</t>
    </rPh>
    <rPh sb="11" eb="12">
      <t>カ</t>
    </rPh>
    <rPh sb="22" eb="24">
      <t>タンジュン</t>
    </rPh>
    <rPh sb="24" eb="26">
      <t>ヒカク</t>
    </rPh>
    <rPh sb="27" eb="29">
      <t>デキ</t>
    </rPh>
    <rPh sb="33" eb="35">
      <t>シュヨウ</t>
    </rPh>
    <rPh sb="35" eb="37">
      <t>シヒョウ</t>
    </rPh>
    <rPh sb="41" eb="43">
      <t>イカ</t>
    </rPh>
    <rPh sb="44" eb="46">
      <t>キサイ</t>
    </rPh>
    <rPh sb="83" eb="85">
      <t>ケイジョウ</t>
    </rPh>
    <rPh sb="198" eb="200">
      <t>リュウイキ</t>
    </rPh>
    <rPh sb="200" eb="202">
      <t>ジギョウ</t>
    </rPh>
    <rPh sb="311" eb="312">
      <t>メン</t>
    </rPh>
    <rPh sb="319" eb="320">
      <t>アラ</t>
    </rPh>
    <rPh sb="322" eb="324">
      <t>キョウヨウ</t>
    </rPh>
    <rPh sb="324" eb="326">
      <t>クイキ</t>
    </rPh>
    <rPh sb="327" eb="329">
      <t>ゾウカ</t>
    </rPh>
    <rPh sb="338" eb="340">
      <t>コウジョウ</t>
    </rPh>
    <rPh sb="350" eb="352">
      <t>カンレン</t>
    </rPh>
    <rPh sb="352" eb="354">
      <t>シマチ</t>
    </rPh>
    <rPh sb="355" eb="356">
      <t>トモ</t>
    </rPh>
    <rPh sb="360" eb="361">
      <t>ト</t>
    </rPh>
    <rPh sb="362" eb="3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</si>
</sst>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B3-4101-99B9-3D8BAE1A6C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0.78</c:v>
                </c:pt>
              </c:numCache>
            </c:numRef>
          </c:val>
          <c:smooth val="0"/>
          <c:extLst>
            <c:ext xmlns:c16="http://schemas.microsoft.com/office/drawing/2014/chart" uri="{C3380CC4-5D6E-409C-BE32-E72D297353CC}">
              <c16:uniqueId val="{00000001-84B3-4101-99B9-3D8BAE1A6C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F8-4F87-B241-BAF9705CA9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52.28</c:v>
                </c:pt>
              </c:numCache>
            </c:numRef>
          </c:val>
          <c:smooth val="0"/>
          <c:extLst>
            <c:ext xmlns:c16="http://schemas.microsoft.com/office/drawing/2014/chart" uri="{C3380CC4-5D6E-409C-BE32-E72D297353CC}">
              <c16:uniqueId val="{00000001-F1F8-4F87-B241-BAF9705CA9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74.45</c:v>
                </c:pt>
              </c:numCache>
            </c:numRef>
          </c:val>
          <c:extLst>
            <c:ext xmlns:c16="http://schemas.microsoft.com/office/drawing/2014/chart" uri="{C3380CC4-5D6E-409C-BE32-E72D297353CC}">
              <c16:uniqueId val="{00000000-D8B1-420A-8A04-98B5C6E7A8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84.69</c:v>
                </c:pt>
              </c:numCache>
            </c:numRef>
          </c:val>
          <c:smooth val="0"/>
          <c:extLst>
            <c:ext xmlns:c16="http://schemas.microsoft.com/office/drawing/2014/chart" uri="{C3380CC4-5D6E-409C-BE32-E72D297353CC}">
              <c16:uniqueId val="{00000001-D8B1-420A-8A04-98B5C6E7A8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101.95</c:v>
                </c:pt>
              </c:numCache>
            </c:numRef>
          </c:val>
          <c:extLst>
            <c:ext xmlns:c16="http://schemas.microsoft.com/office/drawing/2014/chart" uri="{C3380CC4-5D6E-409C-BE32-E72D297353CC}">
              <c16:uniqueId val="{00000000-BBE9-4AB5-A057-D438865D46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formatCode="#,##0.00;&quot;△&quot;#,##0.00">
                  <c:v>#N/A</c:v>
                </c:pt>
              </c:numCache>
            </c:numRef>
          </c:val>
          <c:smooth val="0"/>
          <c:extLst>
            <c:ext xmlns:c16="http://schemas.microsoft.com/office/drawing/2014/chart" uri="{C3380CC4-5D6E-409C-BE32-E72D297353CC}">
              <c16:uniqueId val="{00000001-BBE9-4AB5-A057-D438865D46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CD4B-4EBB-B01E-EBB3A76E4C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formatCode="#,##0.00;&quot;△&quot;#,##0.00">
                  <c:v>#N/A</c:v>
                </c:pt>
              </c:numCache>
            </c:numRef>
          </c:val>
          <c:smooth val="0"/>
          <c:extLst>
            <c:ext xmlns:c16="http://schemas.microsoft.com/office/drawing/2014/chart" uri="{C3380CC4-5D6E-409C-BE32-E72D297353CC}">
              <c16:uniqueId val="{00000001-CD4B-4EBB-B01E-EBB3A76E4C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AD-4097-9FF4-FA25EC0F34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#N/A</c:v>
                </c:pt>
              </c:numCache>
            </c:numRef>
          </c:val>
          <c:smooth val="0"/>
          <c:extLst>
            <c:ext xmlns:c16="http://schemas.microsoft.com/office/drawing/2014/chart" uri="{C3380CC4-5D6E-409C-BE32-E72D297353CC}">
              <c16:uniqueId val="{00000001-2BAD-4097-9FF4-FA25EC0F34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74-4AA1-8AC6-26DC759EE2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#N/A</c:v>
                </c:pt>
              </c:numCache>
            </c:numRef>
          </c:val>
          <c:smooth val="0"/>
          <c:extLst>
            <c:ext xmlns:c16="http://schemas.microsoft.com/office/drawing/2014/chart" uri="{C3380CC4-5D6E-409C-BE32-E72D297353CC}">
              <c16:uniqueId val="{00000001-7C74-4AA1-8AC6-26DC759EE2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61.51</c:v>
                </c:pt>
              </c:numCache>
            </c:numRef>
          </c:val>
          <c:extLst>
            <c:ext xmlns:c16="http://schemas.microsoft.com/office/drawing/2014/chart" uri="{C3380CC4-5D6E-409C-BE32-E72D297353CC}">
              <c16:uniqueId val="{00000000-6DE2-4400-95F5-4BD1B0CD53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formatCode="#,##0.00;&quot;△&quot;#,##0.00">
                  <c:v>#N/A</c:v>
                </c:pt>
              </c:numCache>
            </c:numRef>
          </c:val>
          <c:smooth val="0"/>
          <c:extLst>
            <c:ext xmlns:c16="http://schemas.microsoft.com/office/drawing/2014/chart" uri="{C3380CC4-5D6E-409C-BE32-E72D297353CC}">
              <c16:uniqueId val="{00000001-6DE2-4400-95F5-4BD1B0CD53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1300.98</c:v>
                </c:pt>
              </c:numCache>
            </c:numRef>
          </c:val>
          <c:extLst>
            <c:ext xmlns:c16="http://schemas.microsoft.com/office/drawing/2014/chart" uri="{C3380CC4-5D6E-409C-BE32-E72D297353CC}">
              <c16:uniqueId val="{00000000-0CA3-4D82-94D2-05D0053212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501.88</c:v>
                </c:pt>
              </c:numCache>
            </c:numRef>
          </c:val>
          <c:smooth val="0"/>
          <c:extLst>
            <c:ext xmlns:c16="http://schemas.microsoft.com/office/drawing/2014/chart" uri="{C3380CC4-5D6E-409C-BE32-E72D297353CC}">
              <c16:uniqueId val="{00000001-0CA3-4D82-94D2-05D0053212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83-4234-98D6-D86B0E5AAE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83-4234-98D6-D86B0E5AAE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348.59</c:v>
                </c:pt>
              </c:numCache>
            </c:numRef>
          </c:val>
          <c:extLst>
            <c:ext xmlns:c16="http://schemas.microsoft.com/office/drawing/2014/chart" uri="{C3380CC4-5D6E-409C-BE32-E72D297353CC}">
              <c16:uniqueId val="{00000000-FFDF-4CF1-B1EF-03419AA438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100.13</c:v>
                </c:pt>
              </c:numCache>
            </c:numRef>
          </c:val>
          <c:smooth val="0"/>
          <c:extLst>
            <c:ext xmlns:c16="http://schemas.microsoft.com/office/drawing/2014/chart" uri="{C3380CC4-5D6E-409C-BE32-E72D297353CC}">
              <c16:uniqueId val="{00000001-FFDF-4CF1-B1EF-03419AA438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E34" sqref="BE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tr">
        <f>データ!$M$6</f>
        <v>非設置</v>
      </c>
      <c r="AE8" s="73"/>
      <c r="AF8" s="73"/>
      <c r="AG8" s="73"/>
      <c r="AH8" s="73"/>
      <c r="AI8" s="73"/>
      <c r="AJ8" s="73"/>
      <c r="AK8" s="3"/>
      <c r="AL8" s="69">
        <f>データ!S6</f>
        <v>954258</v>
      </c>
      <c r="AM8" s="69"/>
      <c r="AN8" s="69"/>
      <c r="AO8" s="69"/>
      <c r="AP8" s="69"/>
      <c r="AQ8" s="69"/>
      <c r="AR8" s="69"/>
      <c r="AS8" s="69"/>
      <c r="AT8" s="68">
        <f>データ!T6</f>
        <v>4724.6499999999996</v>
      </c>
      <c r="AU8" s="68"/>
      <c r="AV8" s="68"/>
      <c r="AW8" s="68"/>
      <c r="AX8" s="68"/>
      <c r="AY8" s="68"/>
      <c r="AZ8" s="68"/>
      <c r="BA8" s="68"/>
      <c r="BB8" s="68">
        <f>データ!U6</f>
        <v>201.97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82.09</v>
      </c>
      <c r="J10" s="68"/>
      <c r="K10" s="68"/>
      <c r="L10" s="68"/>
      <c r="M10" s="68"/>
      <c r="N10" s="68"/>
      <c r="O10" s="68"/>
      <c r="P10" s="68">
        <f>データ!P6</f>
        <v>41.93</v>
      </c>
      <c r="Q10" s="68"/>
      <c r="R10" s="68"/>
      <c r="S10" s="68"/>
      <c r="T10" s="68"/>
      <c r="U10" s="68"/>
      <c r="V10" s="68"/>
      <c r="W10" s="68">
        <f>データ!Q6</f>
        <v>95.53</v>
      </c>
      <c r="X10" s="68"/>
      <c r="Y10" s="68"/>
      <c r="Z10" s="68"/>
      <c r="AA10" s="68"/>
      <c r="AB10" s="68"/>
      <c r="AC10" s="68"/>
      <c r="AD10" s="69">
        <f>データ!R6</f>
        <v>0</v>
      </c>
      <c r="AE10" s="69"/>
      <c r="AF10" s="69"/>
      <c r="AG10" s="69"/>
      <c r="AH10" s="69"/>
      <c r="AI10" s="69"/>
      <c r="AJ10" s="69"/>
      <c r="AK10" s="2"/>
      <c r="AL10" s="69">
        <f>データ!V6</f>
        <v>83122</v>
      </c>
      <c r="AM10" s="69"/>
      <c r="AN10" s="69"/>
      <c r="AO10" s="69"/>
      <c r="AP10" s="69"/>
      <c r="AQ10" s="69"/>
      <c r="AR10" s="69"/>
      <c r="AS10" s="69"/>
      <c r="AT10" s="68">
        <f>データ!W6</f>
        <v>20.93</v>
      </c>
      <c r="AU10" s="68"/>
      <c r="AV10" s="68"/>
      <c r="AW10" s="68"/>
      <c r="AX10" s="68"/>
      <c r="AY10" s="68"/>
      <c r="AZ10" s="68"/>
      <c r="BA10" s="68"/>
      <c r="BB10" s="68">
        <f>データ!X6</f>
        <v>3971.43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YMFHGn5t0zK2JCtg+kWsid8PJhKl+SxFTovabi71yJTnTFXCqwrXH+QWs3EaLbXVT7909y4sZ31PO6ykB+au2w==" saltValue="02fWcmOW4cXWVOVnewo7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300004</v>
      </c>
      <c r="D6" s="33">
        <f t="shared" si="3"/>
        <v>46</v>
      </c>
      <c r="E6" s="33">
        <f t="shared" si="3"/>
        <v>17</v>
      </c>
      <c r="F6" s="33">
        <f t="shared" si="3"/>
        <v>3</v>
      </c>
      <c r="G6" s="33">
        <f t="shared" si="3"/>
        <v>0</v>
      </c>
      <c r="H6" s="33" t="str">
        <f t="shared" si="3"/>
        <v>和歌山県</v>
      </c>
      <c r="I6" s="33" t="str">
        <f t="shared" si="3"/>
        <v>法適用</v>
      </c>
      <c r="J6" s="33" t="str">
        <f t="shared" si="3"/>
        <v>下水道事業</v>
      </c>
      <c r="K6" s="33" t="str">
        <f t="shared" si="3"/>
        <v>流域下水道</v>
      </c>
      <c r="L6" s="33" t="str">
        <f t="shared" si="3"/>
        <v>E2</v>
      </c>
      <c r="M6" s="33" t="str">
        <f t="shared" si="3"/>
        <v>非設置</v>
      </c>
      <c r="N6" s="34" t="str">
        <f t="shared" si="3"/>
        <v>-</v>
      </c>
      <c r="O6" s="34">
        <f t="shared" si="3"/>
        <v>82.09</v>
      </c>
      <c r="P6" s="34">
        <f t="shared" si="3"/>
        <v>41.93</v>
      </c>
      <c r="Q6" s="34">
        <f t="shared" si="3"/>
        <v>95.53</v>
      </c>
      <c r="R6" s="34">
        <f t="shared" si="3"/>
        <v>0</v>
      </c>
      <c r="S6" s="34">
        <f t="shared" si="3"/>
        <v>954258</v>
      </c>
      <c r="T6" s="34">
        <f t="shared" si="3"/>
        <v>4724.6499999999996</v>
      </c>
      <c r="U6" s="34">
        <f t="shared" si="3"/>
        <v>201.97</v>
      </c>
      <c r="V6" s="34">
        <f t="shared" si="3"/>
        <v>83122</v>
      </c>
      <c r="W6" s="34">
        <f t="shared" si="3"/>
        <v>20.93</v>
      </c>
      <c r="X6" s="34">
        <f t="shared" si="3"/>
        <v>3971.43</v>
      </c>
      <c r="Y6" s="35" t="str">
        <f>IF(Y7="",NA(),Y7)</f>
        <v>-</v>
      </c>
      <c r="Z6" s="35" t="str">
        <f t="shared" ref="Z6:AH6" si="4">IF(Z7="",NA(),Z7)</f>
        <v>-</v>
      </c>
      <c r="AA6" s="35" t="str">
        <f t="shared" si="4"/>
        <v>-</v>
      </c>
      <c r="AB6" s="35" t="str">
        <f t="shared" si="4"/>
        <v>-</v>
      </c>
      <c r="AC6" s="35">
        <f t="shared" si="4"/>
        <v>101.95</v>
      </c>
      <c r="AD6" s="35" t="str">
        <f t="shared" si="4"/>
        <v>-</v>
      </c>
      <c r="AE6" s="35" t="str">
        <f t="shared" si="4"/>
        <v>-</v>
      </c>
      <c r="AF6" s="35" t="str">
        <f t="shared" si="4"/>
        <v>-</v>
      </c>
      <c r="AG6" s="35" t="str">
        <f t="shared" si="4"/>
        <v>-</v>
      </c>
      <c r="AH6" s="34" t="e">
        <f t="shared" si="4"/>
        <v>#N/A</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t="e">
        <f t="shared" si="5"/>
        <v>#N/A</v>
      </c>
      <c r="AT6" s="34" t="str">
        <f>IF(AT7="","",IF(AT7="-","【-】","【"&amp;SUBSTITUTE(TEXT(AT7,"#,##0.00"),"-","△")&amp;"】"))</f>
        <v>【7.23】</v>
      </c>
      <c r="AU6" s="35" t="str">
        <f>IF(AU7="",NA(),AU7)</f>
        <v>-</v>
      </c>
      <c r="AV6" s="35" t="str">
        <f t="shared" ref="AV6:BD6" si="6">IF(AV7="",NA(),AV7)</f>
        <v>-</v>
      </c>
      <c r="AW6" s="35" t="str">
        <f t="shared" si="6"/>
        <v>-</v>
      </c>
      <c r="AX6" s="35" t="str">
        <f t="shared" si="6"/>
        <v>-</v>
      </c>
      <c r="AY6" s="35">
        <f t="shared" si="6"/>
        <v>61.51</v>
      </c>
      <c r="AZ6" s="35" t="str">
        <f t="shared" si="6"/>
        <v>-</v>
      </c>
      <c r="BA6" s="35" t="str">
        <f t="shared" si="6"/>
        <v>-</v>
      </c>
      <c r="BB6" s="35" t="str">
        <f t="shared" si="6"/>
        <v>-</v>
      </c>
      <c r="BC6" s="35" t="str">
        <f t="shared" si="6"/>
        <v>-</v>
      </c>
      <c r="BD6" s="34" t="e">
        <f t="shared" si="6"/>
        <v>#N/A</v>
      </c>
      <c r="BE6" s="34" t="str">
        <f>IF(BE7="","",IF(BE7="-","【-】","【"&amp;SUBSTITUTE(TEXT(BE7,"#,##0.00"),"-","△")&amp;"】"))</f>
        <v>【97.06】</v>
      </c>
      <c r="BF6" s="35" t="str">
        <f>IF(BF7="",NA(),BF7)</f>
        <v>-</v>
      </c>
      <c r="BG6" s="35" t="str">
        <f t="shared" ref="BG6:BO6" si="7">IF(BG7="",NA(),BG7)</f>
        <v>-</v>
      </c>
      <c r="BH6" s="35" t="str">
        <f t="shared" si="7"/>
        <v>-</v>
      </c>
      <c r="BI6" s="35" t="str">
        <f t="shared" si="7"/>
        <v>-</v>
      </c>
      <c r="BJ6" s="35">
        <f t="shared" si="7"/>
        <v>1300.98</v>
      </c>
      <c r="BK6" s="35" t="str">
        <f t="shared" si="7"/>
        <v>-</v>
      </c>
      <c r="BL6" s="35" t="str">
        <f t="shared" si="7"/>
        <v>-</v>
      </c>
      <c r="BM6" s="35" t="str">
        <f t="shared" si="7"/>
        <v>-</v>
      </c>
      <c r="BN6" s="35" t="str">
        <f t="shared" si="7"/>
        <v>-</v>
      </c>
      <c r="BO6" s="35">
        <f t="shared" si="7"/>
        <v>501.88</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348.59</v>
      </c>
      <c r="CG6" s="35" t="str">
        <f t="shared" si="9"/>
        <v>-</v>
      </c>
      <c r="CH6" s="35" t="str">
        <f t="shared" si="9"/>
        <v>-</v>
      </c>
      <c r="CI6" s="35" t="str">
        <f t="shared" si="9"/>
        <v>-</v>
      </c>
      <c r="CJ6" s="35" t="str">
        <f t="shared" si="9"/>
        <v>-</v>
      </c>
      <c r="CK6" s="35">
        <f t="shared" si="9"/>
        <v>100.13</v>
      </c>
      <c r="CL6" s="34" t="str">
        <f>IF(CL7="","",IF(CL7="-","【-】","【"&amp;SUBSTITUTE(TEXT(CL7,"#,##0.00"),"-","△")&amp;"】"))</f>
        <v>【51.39】</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52.28</v>
      </c>
      <c r="CW6" s="34" t="str">
        <f>IF(CW7="","",IF(CW7="-","【-】","【"&amp;SUBSTITUTE(TEXT(CW7,"#,##0.00"),"-","△")&amp;"】"))</f>
        <v>【66.94】</v>
      </c>
      <c r="CX6" s="35" t="str">
        <f>IF(CX7="",NA(),CX7)</f>
        <v>-</v>
      </c>
      <c r="CY6" s="35" t="str">
        <f t="shared" ref="CY6:DG6" si="11">IF(CY7="",NA(),CY7)</f>
        <v>-</v>
      </c>
      <c r="CZ6" s="35" t="str">
        <f t="shared" si="11"/>
        <v>-</v>
      </c>
      <c r="DA6" s="35" t="str">
        <f t="shared" si="11"/>
        <v>-</v>
      </c>
      <c r="DB6" s="35">
        <f t="shared" si="11"/>
        <v>74.45</v>
      </c>
      <c r="DC6" s="35" t="str">
        <f t="shared" si="11"/>
        <v>-</v>
      </c>
      <c r="DD6" s="35" t="str">
        <f t="shared" si="11"/>
        <v>-</v>
      </c>
      <c r="DE6" s="35" t="str">
        <f t="shared" si="11"/>
        <v>-</v>
      </c>
      <c r="DF6" s="35" t="str">
        <f t="shared" si="11"/>
        <v>-</v>
      </c>
      <c r="DG6" s="35">
        <f t="shared" si="11"/>
        <v>84.69</v>
      </c>
      <c r="DH6" s="34" t="str">
        <f>IF(DH7="","",IF(DH7="-","【-】","【"&amp;SUBSTITUTE(TEXT(DH7,"#,##0.00"),"-","△")&amp;"】"))</f>
        <v>【93.03】</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4" t="e">
        <f t="shared" si="12"/>
        <v>#N/A</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t="e">
        <f t="shared" si="13"/>
        <v>#N/A</v>
      </c>
      <c r="ED6" s="34" t="str">
        <f>IF(ED7="","",IF(ED7="-","【-】","【"&amp;SUBSTITUTE(TEXT(ED7,"#,##0.00"),"-","△")&amp;"】"))</f>
        <v>【1.16】</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0.78</v>
      </c>
      <c r="EO6" s="34" t="str">
        <f>IF(EO7="","",IF(EO7="-","【-】","【"&amp;SUBSTITUTE(TEXT(EO7,"#,##0.00"),"-","△")&amp;"】"))</f>
        <v>【0.09】</v>
      </c>
    </row>
    <row r="7" spans="1:148" s="36" customFormat="1" x14ac:dyDescent="0.15">
      <c r="A7" s="28"/>
      <c r="B7" s="37">
        <v>2019</v>
      </c>
      <c r="C7" s="37">
        <v>300004</v>
      </c>
      <c r="D7" s="37">
        <v>46</v>
      </c>
      <c r="E7" s="37">
        <v>17</v>
      </c>
      <c r="F7" s="37">
        <v>3</v>
      </c>
      <c r="G7" s="37">
        <v>0</v>
      </c>
      <c r="H7" s="37" t="s">
        <v>96</v>
      </c>
      <c r="I7" s="37" t="s">
        <v>97</v>
      </c>
      <c r="J7" s="37" t="s">
        <v>98</v>
      </c>
      <c r="K7" s="37" t="s">
        <v>99</v>
      </c>
      <c r="L7" s="37" t="s">
        <v>100</v>
      </c>
      <c r="M7" s="37" t="s">
        <v>101</v>
      </c>
      <c r="N7" s="38" t="s">
        <v>102</v>
      </c>
      <c r="O7" s="38">
        <v>82.09</v>
      </c>
      <c r="P7" s="38">
        <v>41.93</v>
      </c>
      <c r="Q7" s="38">
        <v>95.53</v>
      </c>
      <c r="R7" s="38">
        <v>0</v>
      </c>
      <c r="S7" s="38">
        <v>954258</v>
      </c>
      <c r="T7" s="38">
        <v>4724.6499999999996</v>
      </c>
      <c r="U7" s="38">
        <v>201.97</v>
      </c>
      <c r="V7" s="38">
        <v>83122</v>
      </c>
      <c r="W7" s="38">
        <v>20.93</v>
      </c>
      <c r="X7" s="38">
        <v>3971.43</v>
      </c>
      <c r="Y7" s="38" t="s">
        <v>102</v>
      </c>
      <c r="Z7" s="38" t="s">
        <v>102</v>
      </c>
      <c r="AA7" s="38" t="s">
        <v>102</v>
      </c>
      <c r="AB7" s="38" t="s">
        <v>102</v>
      </c>
      <c r="AC7" s="38">
        <v>101.95</v>
      </c>
      <c r="AD7" s="38" t="s">
        <v>102</v>
      </c>
      <c r="AE7" s="38" t="s">
        <v>102</v>
      </c>
      <c r="AF7" s="38" t="s">
        <v>102</v>
      </c>
      <c r="AG7" s="38" t="s">
        <v>102</v>
      </c>
      <c r="AH7" s="38"/>
      <c r="AI7" s="38">
        <v>100.5</v>
      </c>
      <c r="AJ7" s="38" t="s">
        <v>102</v>
      </c>
      <c r="AK7" s="38" t="s">
        <v>102</v>
      </c>
      <c r="AL7" s="38" t="s">
        <v>102</v>
      </c>
      <c r="AM7" s="38" t="s">
        <v>102</v>
      </c>
      <c r="AN7" s="38">
        <v>0</v>
      </c>
      <c r="AO7" s="38" t="s">
        <v>102</v>
      </c>
      <c r="AP7" s="38" t="s">
        <v>102</v>
      </c>
      <c r="AQ7" s="38" t="s">
        <v>102</v>
      </c>
      <c r="AR7" s="38" t="s">
        <v>102</v>
      </c>
      <c r="AS7" s="38"/>
      <c r="AT7" s="38">
        <v>7.23</v>
      </c>
      <c r="AU7" s="38" t="s">
        <v>102</v>
      </c>
      <c r="AV7" s="38" t="s">
        <v>102</v>
      </c>
      <c r="AW7" s="38" t="s">
        <v>102</v>
      </c>
      <c r="AX7" s="38" t="s">
        <v>102</v>
      </c>
      <c r="AY7" s="38">
        <v>61.51</v>
      </c>
      <c r="AZ7" s="38" t="s">
        <v>102</v>
      </c>
      <c r="BA7" s="38" t="s">
        <v>102</v>
      </c>
      <c r="BB7" s="38" t="s">
        <v>102</v>
      </c>
      <c r="BC7" s="38" t="s">
        <v>102</v>
      </c>
      <c r="BD7" s="38"/>
      <c r="BE7" s="38">
        <v>97.06</v>
      </c>
      <c r="BF7" s="38" t="s">
        <v>102</v>
      </c>
      <c r="BG7" s="38" t="s">
        <v>102</v>
      </c>
      <c r="BH7" s="38" t="s">
        <v>102</v>
      </c>
      <c r="BI7" s="38" t="s">
        <v>102</v>
      </c>
      <c r="BJ7" s="38">
        <v>1300.98</v>
      </c>
      <c r="BK7" s="38" t="s">
        <v>102</v>
      </c>
      <c r="BL7" s="38" t="s">
        <v>102</v>
      </c>
      <c r="BM7" s="38" t="s">
        <v>102</v>
      </c>
      <c r="BN7" s="38" t="s">
        <v>102</v>
      </c>
      <c r="BO7" s="38">
        <v>501.88</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348.59</v>
      </c>
      <c r="CG7" s="38" t="s">
        <v>102</v>
      </c>
      <c r="CH7" s="38" t="s">
        <v>102</v>
      </c>
      <c r="CI7" s="38" t="s">
        <v>102</v>
      </c>
      <c r="CJ7" s="38" t="s">
        <v>102</v>
      </c>
      <c r="CK7" s="38">
        <v>100.13</v>
      </c>
      <c r="CL7" s="38">
        <v>51.39</v>
      </c>
      <c r="CM7" s="38" t="s">
        <v>102</v>
      </c>
      <c r="CN7" s="38" t="s">
        <v>102</v>
      </c>
      <c r="CO7" s="38" t="s">
        <v>102</v>
      </c>
      <c r="CP7" s="38" t="s">
        <v>102</v>
      </c>
      <c r="CQ7" s="38">
        <v>0</v>
      </c>
      <c r="CR7" s="38" t="s">
        <v>102</v>
      </c>
      <c r="CS7" s="38" t="s">
        <v>102</v>
      </c>
      <c r="CT7" s="38" t="s">
        <v>102</v>
      </c>
      <c r="CU7" s="38" t="s">
        <v>102</v>
      </c>
      <c r="CV7" s="38">
        <v>52.28</v>
      </c>
      <c r="CW7" s="38">
        <v>66.94</v>
      </c>
      <c r="CX7" s="38" t="s">
        <v>102</v>
      </c>
      <c r="CY7" s="38" t="s">
        <v>102</v>
      </c>
      <c r="CZ7" s="38" t="s">
        <v>102</v>
      </c>
      <c r="DA7" s="38" t="s">
        <v>102</v>
      </c>
      <c r="DB7" s="38">
        <v>74.45</v>
      </c>
      <c r="DC7" s="38" t="s">
        <v>102</v>
      </c>
      <c r="DD7" s="38" t="s">
        <v>102</v>
      </c>
      <c r="DE7" s="38" t="s">
        <v>102</v>
      </c>
      <c r="DF7" s="38" t="s">
        <v>102</v>
      </c>
      <c r="DG7" s="38">
        <v>84.69</v>
      </c>
      <c r="DH7" s="38">
        <v>93.03</v>
      </c>
      <c r="DI7" s="38" t="s">
        <v>102</v>
      </c>
      <c r="DJ7" s="38" t="s">
        <v>102</v>
      </c>
      <c r="DK7" s="38" t="s">
        <v>102</v>
      </c>
      <c r="DL7" s="38" t="s">
        <v>102</v>
      </c>
      <c r="DM7" s="38">
        <v>3.62</v>
      </c>
      <c r="DN7" s="38" t="s">
        <v>102</v>
      </c>
      <c r="DO7" s="38" t="s">
        <v>102</v>
      </c>
      <c r="DP7" s="38" t="s">
        <v>102</v>
      </c>
      <c r="DQ7" s="38" t="s">
        <v>102</v>
      </c>
      <c r="DR7" s="38"/>
      <c r="DS7" s="38">
        <v>39.03</v>
      </c>
      <c r="DT7" s="38" t="s">
        <v>102</v>
      </c>
      <c r="DU7" s="38" t="s">
        <v>102</v>
      </c>
      <c r="DV7" s="38" t="s">
        <v>102</v>
      </c>
      <c r="DW7" s="38" t="s">
        <v>102</v>
      </c>
      <c r="DX7" s="38">
        <v>0</v>
      </c>
      <c r="DY7" s="38" t="s">
        <v>102</v>
      </c>
      <c r="DZ7" s="38" t="s">
        <v>102</v>
      </c>
      <c r="EA7" s="38" t="s">
        <v>102</v>
      </c>
      <c r="EB7" s="38" t="s">
        <v>102</v>
      </c>
      <c r="EC7" s="38"/>
      <c r="ED7" s="38">
        <v>1.1599999999999999</v>
      </c>
      <c r="EE7" s="38" t="s">
        <v>102</v>
      </c>
      <c r="EF7" s="38" t="s">
        <v>102</v>
      </c>
      <c r="EG7" s="38" t="s">
        <v>102</v>
      </c>
      <c r="EH7" s="38" t="s">
        <v>102</v>
      </c>
      <c r="EI7" s="38">
        <v>0</v>
      </c>
      <c r="EJ7" s="38" t="s">
        <v>102</v>
      </c>
      <c r="EK7" s="38" t="s">
        <v>102</v>
      </c>
      <c r="EL7" s="38" t="s">
        <v>102</v>
      </c>
      <c r="EM7" s="38" t="s">
        <v>102</v>
      </c>
      <c r="EN7" s="38">
        <v>0.78</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