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y3c239\backup_zaisei1\07 公営企業\03・決算\02決算統計（企業会計）\R01決算統計\08経営比較分析\"/>
    </mc:Choice>
  </mc:AlternateContent>
  <workbookProtection workbookAlgorithmName="SHA-512" workbookHashValue="wl4obIz6w4dkrf/o6a1jsDTjLKAMd98cXZ3cbjXWHF9ve4VdBjPfCx4Y9CI2jB22At41q5yjnOWUfmYCeoK5Mg==" workbookSaltValue="vmZ88Aw1HV+iHMsDJuBap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H10" i="5"/>
  <c r="CJ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V10" i="5"/>
  <c r="AF10" i="5"/>
  <c r="AJ10" i="5"/>
  <c r="AT10" i="5"/>
  <c r="BD10" i="5"/>
  <c r="BN10" i="5"/>
  <c r="BX10" i="5"/>
  <c r="CB10" i="5"/>
  <c r="CL10" i="5"/>
  <c r="CV10" i="5"/>
  <c r="DF10" i="5"/>
  <c r="DP10" i="5"/>
  <c r="DT10" i="5"/>
  <c r="ED10" i="5"/>
  <c r="AG11" i="5"/>
  <c r="BY11" i="5"/>
  <c r="HT33" i="4"/>
  <c r="W10" i="5"/>
  <c r="AG10" i="5"/>
  <c r="AQ10" i="5"/>
  <c r="AU10" i="5"/>
  <c r="BE10" i="5"/>
  <c r="BO10" i="5"/>
  <c r="BY10" i="5"/>
  <c r="CI10" i="5"/>
  <c r="CM10" i="5"/>
  <c r="CW10" i="5"/>
  <c r="DG10" i="5"/>
  <c r="DQ10" i="5"/>
  <c r="EA10" i="5"/>
  <c r="EE10" i="5"/>
  <c r="BB10" i="5"/>
  <c r="BF10" i="5"/>
  <c r="CT10" i="5"/>
  <c r="CX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<sst xmlns="http://schemas.openxmlformats.org/spreadsheetml/2006/main" count="262" uniqueCount="107">
  <si>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</si>
  <si>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</si>
  <si>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</si>
  <si>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</si>
  <si>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</si>
  <si>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</si>
  <si>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</si>
  <si>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</si>
  <si>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</si>
  <si>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</si>
  <si>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</si>
  <si>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</si>
  <si>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</si>
  <si>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</si>
  <si>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</si>
  <si>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</si>
  <si>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</si>
  <si>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</si>
  <si>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</si>
  <si>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</si>
  <si>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</si>
  <si>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</si>
  <si>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</si>
  <si>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</si>
  <si>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</si>
  <si>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</si>
  <si>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</si>
  <si>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</si>
  <si>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</si>
  <si>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</si>
  <si>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</si>
  <si>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</si>
  <si>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</si>
  <si>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</si>
  <si>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</si>
  <si>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</si>
  <si>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</si>
  <si>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</si>
  <si>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</si>
  <si>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</si>
  <si>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</si>
  <si>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</si>
  <si>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</si>
  <si>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</si>
  <si>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</si>
  <si>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</si>
  <si>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</si>
  <si>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</si>
  <si>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</si>
  <si>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</si>
  <si>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</si>
  <si>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</si>
  <si>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</si>
  <si>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</si>
  <si>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</si>
  <si>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</si>
  <si>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</si>
  <si>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</si>
  <si>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</si>
  <si>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</si>
  <si>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</si>
  <si>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</si>
  <si>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</si>
  <si>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</si>
  <si>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</si>
  <si>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</si>
  <si>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</si>
  <si>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</si>
  <si>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</si>
  <si>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</si>
  <si>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</si>
  <si>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</si>
  <si>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</si>
  <si>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</si>
  <si>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</si>
  <si>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</si>
  <si>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</si>
  <si>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</si>
  <si>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</si>
  <si>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</si>
  <si>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</si>
  <si>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</si>
  <si>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</si>
  <si>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</si>
  <si>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</si>
  <si>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</si>
  <si>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</si>
  <si>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</si>
  <si>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310000</t>
  </si>
  <si>
    <t>46</t>
  </si>
  <si>
    <t>02</t>
  </si>
  <si>
    <t>0</t>
  </si>
  <si>
    <t>000</t>
  </si>
  <si>
    <t>鳥取県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</si>
  <si>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</si>
  <si>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</si>
  <si>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</si>
  <si>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</si>
  <si>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</si>
  <si>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</si>
  <si>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</si>
  <si>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</si>
  <si>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</si>
  <si>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</si>
  <si>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耐用年数を経過した管路については、比較的健全な状態を保っていることから、短期的には管路更新ではなく改修や修繕で対応することとしている。
　また、管路以外の施設について、国の強靭化事業補助金制度を活用するなどして、長寿命化に着手しているところである。</t>
    <phoneticPr fontId="5"/>
  </si>
  <si>
    <t>　当面急速な経営改善は難しいと見込まれるものの営業活動の成果が出つつあり、数年内に比較的大規模な契約案件が成立する見通しである。今後とも経費節減に努めつつ、商工部局や供給先自治体との連携を深め、営業活動を展開することで収入増につなげ、財務状況を改善し、引き続き県内産業を支えるインフラとしての役割を果たしたい。</t>
    <rPh sb="37" eb="40">
      <t>スウネンナイ</t>
    </rPh>
    <phoneticPr fontId="5"/>
  </si>
  <si>
    <t>　経常収支比率については、過去の大口ユーザーの契約水量の大幅減以降、費用削減と積極的な営業活動を継続しているものの100％を割り込んでいる状況が続いている。
　この結果、累積欠損金が増加しており、累積欠損金比率は上昇傾向にある。急速な改善は困難が見込まれるものの引き続き費用削減と契約水量の増加を図っていく。
　流動比率について、主に現金預金の減少により下降している。これは現在、企業債償還のピーク期に当たっているためで急速な改善は困難だが、一般会計からの出資金を充てるなどして改善を図っている。
　企業債残高対給水収益比率については、全国平均を上回っているものの、償還のピーク期を迎え企業債残高が減少していることから下降傾向にある。
　料金回収率から契約率については、過去の大口ユーザーの契約水量の大幅減の影響を受けたものとなっている。急速な改善は困難が見込まれるが、営業活動とともに今後施設規模の適正化にも努めていく。</t>
    <rPh sb="295" eb="298">
      <t>キギョウサイ</t>
    </rPh>
    <rPh sb="298" eb="300">
      <t>ザンダカ</t>
    </rPh>
    <rPh sb="301" eb="30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</si>
</sst>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49.59</c:v>
                </c:pt>
                <c:pt idx="1">
                  <c:v>51.86</c:v>
                </c:pt>
                <c:pt idx="2">
                  <c:v>54.17</c:v>
                </c:pt>
                <c:pt idx="3">
                  <c:v>56.38</c:v>
                </c:pt>
                <c:pt idx="4">
                  <c:v>57.81</c:v>
                </c:pt>
              </c:numCache>
            </c:numRef>
          </c:val>
          <c:extLst xmlns:c16r2="http://schemas.microsoft.com/office/drawing/2015/06/chart">
            <c:ext xmlns:c16="http://schemas.microsoft.com/office/drawing/2014/chart" uri="{C3380CC4-5D6E-409C-BE32-E72D297353CC}">
              <c16:uniqueId val="{00000000-66FA-42C6-A67B-97685FAC594D}"/>
            </c:ext>
          </c:extLst>
        </c:ser>
        <c:dLbls>
          <c:showLegendKey val="0"/>
          <c:showVal val="0"/>
          <c:showCatName val="0"/>
          <c:showSerName val="0"/>
          <c:showPercent val="0"/>
          <c:showBubbleSize val="0"/>
        </c:dLbls>
        <c:gapWidth val="150"/>
        <c:axId val="444521240"/>
        <c:axId val="44452864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xmlns:c16r2="http://schemas.microsoft.com/office/drawing/2015/06/chart">
            <c:ext xmlns:c16="http://schemas.microsoft.com/office/drawing/2014/chart" uri="{C3380CC4-5D6E-409C-BE32-E72D297353CC}">
              <c16:uniqueId val="{00000001-66FA-42C6-A67B-97685FAC594D}"/>
            </c:ext>
          </c:extLst>
        </c:ser>
        <c:dLbls>
          <c:showLegendKey val="0"/>
          <c:showVal val="0"/>
          <c:showCatName val="0"/>
          <c:showSerName val="0"/>
          <c:showPercent val="0"/>
          <c:showBubbleSize val="0"/>
        </c:dLbls>
        <c:marker val="1"/>
        <c:smooth val="0"/>
        <c:axId val="444521240"/>
        <c:axId val="444528648"/>
      </c:lineChart>
      <c:catAx>
        <c:axId val="444521240"/>
        <c:scaling>
          <c:orientation val="minMax"/>
        </c:scaling>
        <c:delete val="1"/>
        <c:axPos val="b"/>
        <c:numFmt formatCode="General" sourceLinked="1"/>
        <c:majorTickMark val="none"/>
        <c:minorTickMark val="none"/>
        <c:tickLblPos val="none"/>
        <c:crossAx val="444528648"/>
        <c:crosses val="autoZero"/>
        <c:auto val="1"/>
        <c:lblAlgn val="ctr"/>
        <c:lblOffset val="100"/>
        <c:noMultiLvlLbl val="1"/>
      </c:catAx>
      <c:valAx>
        <c:axId val="4445286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452124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685.68</c:v>
                </c:pt>
                <c:pt idx="1">
                  <c:v>786.27</c:v>
                </c:pt>
                <c:pt idx="2">
                  <c:v>837.87</c:v>
                </c:pt>
                <c:pt idx="3">
                  <c:v>895.82</c:v>
                </c:pt>
                <c:pt idx="4">
                  <c:v>963.57</c:v>
                </c:pt>
              </c:numCache>
            </c:numRef>
          </c:val>
          <c:extLst xmlns:c16r2="http://schemas.microsoft.com/office/drawing/2015/06/chart">
            <c:ext xmlns:c16="http://schemas.microsoft.com/office/drawing/2014/chart" uri="{C3380CC4-5D6E-409C-BE32-E72D297353CC}">
              <c16:uniqueId val="{00000000-E681-465D-B8C7-655B0B73E7DC}"/>
            </c:ext>
          </c:extLst>
        </c:ser>
        <c:dLbls>
          <c:showLegendKey val="0"/>
          <c:showVal val="0"/>
          <c:showCatName val="0"/>
          <c:showSerName val="0"/>
          <c:showPercent val="0"/>
          <c:showBubbleSize val="0"/>
        </c:dLbls>
        <c:gapWidth val="150"/>
        <c:axId val="445607512"/>
        <c:axId val="445606336"/>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xmlns:c16r2="http://schemas.microsoft.com/office/drawing/2015/06/chart">
            <c:ext xmlns:c16="http://schemas.microsoft.com/office/drawing/2014/chart" uri="{C3380CC4-5D6E-409C-BE32-E72D297353CC}">
              <c16:uniqueId val="{00000001-E681-465D-B8C7-655B0B73E7DC}"/>
            </c:ext>
          </c:extLst>
        </c:ser>
        <c:dLbls>
          <c:showLegendKey val="0"/>
          <c:showVal val="0"/>
          <c:showCatName val="0"/>
          <c:showSerName val="0"/>
          <c:showPercent val="0"/>
          <c:showBubbleSize val="0"/>
        </c:dLbls>
        <c:marker val="1"/>
        <c:smooth val="0"/>
        <c:axId val="445607512"/>
        <c:axId val="445606336"/>
      </c:lineChart>
      <c:catAx>
        <c:axId val="445607512"/>
        <c:scaling>
          <c:orientation val="minMax"/>
        </c:scaling>
        <c:delete val="1"/>
        <c:axPos val="b"/>
        <c:numFmt formatCode="General" sourceLinked="1"/>
        <c:majorTickMark val="none"/>
        <c:minorTickMark val="none"/>
        <c:tickLblPos val="none"/>
        <c:crossAx val="445606336"/>
        <c:crosses val="autoZero"/>
        <c:auto val="1"/>
        <c:lblAlgn val="ctr"/>
        <c:lblOffset val="100"/>
        <c:noMultiLvlLbl val="1"/>
      </c:catAx>
      <c:valAx>
        <c:axId val="4456063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56075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74.55</c:v>
                </c:pt>
                <c:pt idx="1">
                  <c:v>71.900000000000006</c:v>
                </c:pt>
                <c:pt idx="2">
                  <c:v>68.709999999999994</c:v>
                </c:pt>
                <c:pt idx="3">
                  <c:v>71.11</c:v>
                </c:pt>
                <c:pt idx="4">
                  <c:v>72.680000000000007</c:v>
                </c:pt>
              </c:numCache>
            </c:numRef>
          </c:val>
          <c:extLst xmlns:c16r2="http://schemas.microsoft.com/office/drawing/2015/06/chart">
            <c:ext xmlns:c16="http://schemas.microsoft.com/office/drawing/2014/chart" uri="{C3380CC4-5D6E-409C-BE32-E72D297353CC}">
              <c16:uniqueId val="{00000000-3AEE-4F46-9F38-EB8B87FD7FD2}"/>
            </c:ext>
          </c:extLst>
        </c:ser>
        <c:dLbls>
          <c:showLegendKey val="0"/>
          <c:showVal val="0"/>
          <c:showCatName val="0"/>
          <c:showSerName val="0"/>
          <c:showPercent val="0"/>
          <c:showBubbleSize val="0"/>
        </c:dLbls>
        <c:gapWidth val="150"/>
        <c:axId val="445604768"/>
        <c:axId val="44560555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xmlns:c16r2="http://schemas.microsoft.com/office/drawing/2015/06/chart">
            <c:ext xmlns:c16="http://schemas.microsoft.com/office/drawing/2014/chart" uri="{C3380CC4-5D6E-409C-BE32-E72D297353CC}">
              <c16:uniqueId val="{00000001-3AEE-4F46-9F38-EB8B87FD7FD2}"/>
            </c:ext>
          </c:extLst>
        </c:ser>
        <c:dLbls>
          <c:showLegendKey val="0"/>
          <c:showVal val="0"/>
          <c:showCatName val="0"/>
          <c:showSerName val="0"/>
          <c:showPercent val="0"/>
          <c:showBubbleSize val="0"/>
        </c:dLbls>
        <c:marker val="1"/>
        <c:smooth val="0"/>
        <c:axId val="445604768"/>
        <c:axId val="445605552"/>
      </c:lineChart>
      <c:catAx>
        <c:axId val="445604768"/>
        <c:scaling>
          <c:orientation val="minMax"/>
        </c:scaling>
        <c:delete val="1"/>
        <c:axPos val="b"/>
        <c:numFmt formatCode="General" sourceLinked="1"/>
        <c:majorTickMark val="none"/>
        <c:minorTickMark val="none"/>
        <c:tickLblPos val="none"/>
        <c:crossAx val="445605552"/>
        <c:crosses val="autoZero"/>
        <c:auto val="1"/>
        <c:lblAlgn val="ctr"/>
        <c:lblOffset val="100"/>
        <c:noMultiLvlLbl val="1"/>
      </c:catAx>
      <c:valAx>
        <c:axId val="4456055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56047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52.28</c:v>
                </c:pt>
                <c:pt idx="1">
                  <c:v>52.28</c:v>
                </c:pt>
                <c:pt idx="2">
                  <c:v>52.28</c:v>
                </c:pt>
                <c:pt idx="3">
                  <c:v>52.28</c:v>
                </c:pt>
                <c:pt idx="4">
                  <c:v>52.28</c:v>
                </c:pt>
              </c:numCache>
            </c:numRef>
          </c:val>
          <c:extLst xmlns:c16r2="http://schemas.microsoft.com/office/drawing/2015/06/chart">
            <c:ext xmlns:c16="http://schemas.microsoft.com/office/drawing/2014/chart" uri="{C3380CC4-5D6E-409C-BE32-E72D297353CC}">
              <c16:uniqueId val="{00000000-9133-488C-B40B-2389B838E486}"/>
            </c:ext>
          </c:extLst>
        </c:ser>
        <c:dLbls>
          <c:showLegendKey val="0"/>
          <c:showVal val="0"/>
          <c:showCatName val="0"/>
          <c:showSerName val="0"/>
          <c:showPercent val="0"/>
          <c:showBubbleSize val="0"/>
        </c:dLbls>
        <c:gapWidth val="150"/>
        <c:axId val="445269296"/>
        <c:axId val="44529668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xmlns:c16r2="http://schemas.microsoft.com/office/drawing/2015/06/chart">
            <c:ext xmlns:c16="http://schemas.microsoft.com/office/drawing/2014/chart" uri="{C3380CC4-5D6E-409C-BE32-E72D297353CC}">
              <c16:uniqueId val="{00000001-9133-488C-B40B-2389B838E486}"/>
            </c:ext>
          </c:extLst>
        </c:ser>
        <c:dLbls>
          <c:showLegendKey val="0"/>
          <c:showVal val="0"/>
          <c:showCatName val="0"/>
          <c:showSerName val="0"/>
          <c:showPercent val="0"/>
          <c:showBubbleSize val="0"/>
        </c:dLbls>
        <c:marker val="1"/>
        <c:smooth val="0"/>
        <c:axId val="445269296"/>
        <c:axId val="445296680"/>
      </c:lineChart>
      <c:catAx>
        <c:axId val="445269296"/>
        <c:scaling>
          <c:orientation val="minMax"/>
        </c:scaling>
        <c:delete val="1"/>
        <c:axPos val="b"/>
        <c:numFmt formatCode="General" sourceLinked="1"/>
        <c:majorTickMark val="none"/>
        <c:minorTickMark val="none"/>
        <c:tickLblPos val="none"/>
        <c:crossAx val="445296680"/>
        <c:crosses val="autoZero"/>
        <c:auto val="1"/>
        <c:lblAlgn val="ctr"/>
        <c:lblOffset val="100"/>
        <c:noMultiLvlLbl val="1"/>
      </c:catAx>
      <c:valAx>
        <c:axId val="4452966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5269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9B-4A05-99E3-BCA674AE053A}"/>
            </c:ext>
          </c:extLst>
        </c:ser>
        <c:dLbls>
          <c:showLegendKey val="0"/>
          <c:showVal val="0"/>
          <c:showCatName val="0"/>
          <c:showSerName val="0"/>
          <c:showPercent val="0"/>
          <c:showBubbleSize val="0"/>
        </c:dLbls>
        <c:gapWidth val="150"/>
        <c:axId val="443922152"/>
        <c:axId val="443920976"/>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xmlns:c16r2="http://schemas.microsoft.com/office/drawing/2015/06/chart">
            <c:ext xmlns:c16="http://schemas.microsoft.com/office/drawing/2014/chart" uri="{C3380CC4-5D6E-409C-BE32-E72D297353CC}">
              <c16:uniqueId val="{00000001-9F9B-4A05-99E3-BCA674AE053A}"/>
            </c:ext>
          </c:extLst>
        </c:ser>
        <c:dLbls>
          <c:showLegendKey val="0"/>
          <c:showVal val="0"/>
          <c:showCatName val="0"/>
          <c:showSerName val="0"/>
          <c:showPercent val="0"/>
          <c:showBubbleSize val="0"/>
        </c:dLbls>
        <c:marker val="1"/>
        <c:smooth val="0"/>
        <c:axId val="443922152"/>
        <c:axId val="443920976"/>
      </c:lineChart>
      <c:catAx>
        <c:axId val="443922152"/>
        <c:scaling>
          <c:orientation val="minMax"/>
        </c:scaling>
        <c:delete val="1"/>
        <c:axPos val="b"/>
        <c:numFmt formatCode="General" sourceLinked="1"/>
        <c:majorTickMark val="none"/>
        <c:minorTickMark val="none"/>
        <c:tickLblPos val="none"/>
        <c:crossAx val="443920976"/>
        <c:crosses val="autoZero"/>
        <c:auto val="1"/>
        <c:lblAlgn val="ctr"/>
        <c:lblOffset val="100"/>
        <c:noMultiLvlLbl val="1"/>
      </c:catAx>
      <c:valAx>
        <c:axId val="4439209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392215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76.41</c:v>
                </c:pt>
                <c:pt idx="1">
                  <c:v>123.73</c:v>
                </c:pt>
                <c:pt idx="2">
                  <c:v>92.61</c:v>
                </c:pt>
                <c:pt idx="3">
                  <c:v>68.099999999999994</c:v>
                </c:pt>
                <c:pt idx="4">
                  <c:v>64.459999999999994</c:v>
                </c:pt>
              </c:numCache>
            </c:numRef>
          </c:val>
          <c:extLst xmlns:c16r2="http://schemas.microsoft.com/office/drawing/2015/06/chart">
            <c:ext xmlns:c16="http://schemas.microsoft.com/office/drawing/2014/chart" uri="{C3380CC4-5D6E-409C-BE32-E72D297353CC}">
              <c16:uniqueId val="{00000000-F252-446B-8079-99D7A4867EAA}"/>
            </c:ext>
          </c:extLst>
        </c:ser>
        <c:dLbls>
          <c:showLegendKey val="0"/>
          <c:showVal val="0"/>
          <c:showCatName val="0"/>
          <c:showSerName val="0"/>
          <c:showPercent val="0"/>
          <c:showBubbleSize val="0"/>
        </c:dLbls>
        <c:gapWidth val="150"/>
        <c:axId val="443921368"/>
        <c:axId val="44392058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xmlns:c16r2="http://schemas.microsoft.com/office/drawing/2015/06/chart">
            <c:ext xmlns:c16="http://schemas.microsoft.com/office/drawing/2014/chart" uri="{C3380CC4-5D6E-409C-BE32-E72D297353CC}">
              <c16:uniqueId val="{00000001-F252-446B-8079-99D7A4867EAA}"/>
            </c:ext>
          </c:extLst>
        </c:ser>
        <c:dLbls>
          <c:showLegendKey val="0"/>
          <c:showVal val="0"/>
          <c:showCatName val="0"/>
          <c:showSerName val="0"/>
          <c:showPercent val="0"/>
          <c:showBubbleSize val="0"/>
        </c:dLbls>
        <c:marker val="1"/>
        <c:smooth val="0"/>
        <c:axId val="443921368"/>
        <c:axId val="443920584"/>
      </c:lineChart>
      <c:catAx>
        <c:axId val="443921368"/>
        <c:scaling>
          <c:orientation val="minMax"/>
        </c:scaling>
        <c:delete val="1"/>
        <c:axPos val="b"/>
        <c:numFmt formatCode="General" sourceLinked="1"/>
        <c:majorTickMark val="none"/>
        <c:minorTickMark val="none"/>
        <c:tickLblPos val="none"/>
        <c:crossAx val="443920584"/>
        <c:crosses val="autoZero"/>
        <c:auto val="1"/>
        <c:lblAlgn val="ctr"/>
        <c:lblOffset val="100"/>
        <c:noMultiLvlLbl val="1"/>
      </c:catAx>
      <c:valAx>
        <c:axId val="4439205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39213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1490.69</c:v>
                </c:pt>
                <c:pt idx="1">
                  <c:v>1474.43</c:v>
                </c:pt>
                <c:pt idx="2">
                  <c:v>1329.86</c:v>
                </c:pt>
                <c:pt idx="3">
                  <c:v>1209.01</c:v>
                </c:pt>
                <c:pt idx="4">
                  <c:v>1165.78</c:v>
                </c:pt>
              </c:numCache>
            </c:numRef>
          </c:val>
          <c:extLst xmlns:c16r2="http://schemas.microsoft.com/office/drawing/2015/06/chart">
            <c:ext xmlns:c16="http://schemas.microsoft.com/office/drawing/2014/chart" uri="{C3380CC4-5D6E-409C-BE32-E72D297353CC}">
              <c16:uniqueId val="{00000000-B75D-4357-A5A4-F0B35F394D89}"/>
            </c:ext>
          </c:extLst>
        </c:ser>
        <c:dLbls>
          <c:showLegendKey val="0"/>
          <c:showVal val="0"/>
          <c:showCatName val="0"/>
          <c:showSerName val="0"/>
          <c:showPercent val="0"/>
          <c:showBubbleSize val="0"/>
        </c:dLbls>
        <c:gapWidth val="150"/>
        <c:axId val="443921760"/>
        <c:axId val="443922936"/>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xmlns:c16r2="http://schemas.microsoft.com/office/drawing/2015/06/chart">
            <c:ext xmlns:c16="http://schemas.microsoft.com/office/drawing/2014/chart" uri="{C3380CC4-5D6E-409C-BE32-E72D297353CC}">
              <c16:uniqueId val="{00000001-B75D-4357-A5A4-F0B35F394D89}"/>
            </c:ext>
          </c:extLst>
        </c:ser>
        <c:dLbls>
          <c:showLegendKey val="0"/>
          <c:showVal val="0"/>
          <c:showCatName val="0"/>
          <c:showSerName val="0"/>
          <c:showPercent val="0"/>
          <c:showBubbleSize val="0"/>
        </c:dLbls>
        <c:marker val="1"/>
        <c:smooth val="0"/>
        <c:axId val="443921760"/>
        <c:axId val="443922936"/>
      </c:lineChart>
      <c:catAx>
        <c:axId val="443921760"/>
        <c:scaling>
          <c:orientation val="minMax"/>
        </c:scaling>
        <c:delete val="1"/>
        <c:axPos val="b"/>
        <c:numFmt formatCode="General" sourceLinked="1"/>
        <c:majorTickMark val="none"/>
        <c:minorTickMark val="none"/>
        <c:tickLblPos val="none"/>
        <c:crossAx val="443922936"/>
        <c:crosses val="autoZero"/>
        <c:auto val="1"/>
        <c:lblAlgn val="ctr"/>
        <c:lblOffset val="100"/>
        <c:noMultiLvlLbl val="1"/>
      </c:catAx>
      <c:valAx>
        <c:axId val="4439229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39217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65.92</c:v>
                </c:pt>
                <c:pt idx="1">
                  <c:v>63.32</c:v>
                </c:pt>
                <c:pt idx="2">
                  <c:v>59.98</c:v>
                </c:pt>
                <c:pt idx="3">
                  <c:v>62.39</c:v>
                </c:pt>
                <c:pt idx="4">
                  <c:v>63.2</c:v>
                </c:pt>
              </c:numCache>
            </c:numRef>
          </c:val>
          <c:extLst xmlns:c16r2="http://schemas.microsoft.com/office/drawing/2015/06/chart">
            <c:ext xmlns:c16="http://schemas.microsoft.com/office/drawing/2014/chart" uri="{C3380CC4-5D6E-409C-BE32-E72D297353CC}">
              <c16:uniqueId val="{00000000-A6AC-4D8D-8704-8A352216D028}"/>
            </c:ext>
          </c:extLst>
        </c:ser>
        <c:dLbls>
          <c:showLegendKey val="0"/>
          <c:showVal val="0"/>
          <c:showCatName val="0"/>
          <c:showSerName val="0"/>
          <c:showPercent val="0"/>
          <c:showBubbleSize val="0"/>
        </c:dLbls>
        <c:gapWidth val="150"/>
        <c:axId val="445608296"/>
        <c:axId val="4456079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xmlns:c16r2="http://schemas.microsoft.com/office/drawing/2015/06/chart">
            <c:ext xmlns:c16="http://schemas.microsoft.com/office/drawing/2014/chart" uri="{C3380CC4-5D6E-409C-BE32-E72D297353CC}">
              <c16:uniqueId val="{00000001-A6AC-4D8D-8704-8A352216D028}"/>
            </c:ext>
          </c:extLst>
        </c:ser>
        <c:dLbls>
          <c:showLegendKey val="0"/>
          <c:showVal val="0"/>
          <c:showCatName val="0"/>
          <c:showSerName val="0"/>
          <c:showPercent val="0"/>
          <c:showBubbleSize val="0"/>
        </c:dLbls>
        <c:marker val="1"/>
        <c:smooth val="0"/>
        <c:axId val="445608296"/>
        <c:axId val="445607904"/>
      </c:lineChart>
      <c:catAx>
        <c:axId val="445608296"/>
        <c:scaling>
          <c:orientation val="minMax"/>
        </c:scaling>
        <c:delete val="1"/>
        <c:axPos val="b"/>
        <c:numFmt formatCode="General" sourceLinked="1"/>
        <c:majorTickMark val="none"/>
        <c:minorTickMark val="none"/>
        <c:tickLblPos val="none"/>
        <c:crossAx val="445607904"/>
        <c:crosses val="autoZero"/>
        <c:auto val="1"/>
        <c:lblAlgn val="ctr"/>
        <c:lblOffset val="100"/>
        <c:noMultiLvlLbl val="1"/>
      </c:catAx>
      <c:valAx>
        <c:axId val="445607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560829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44.88</c:v>
                </c:pt>
                <c:pt idx="1">
                  <c:v>45.94</c:v>
                </c:pt>
                <c:pt idx="2">
                  <c:v>49.13</c:v>
                </c:pt>
                <c:pt idx="3">
                  <c:v>46.81</c:v>
                </c:pt>
                <c:pt idx="4">
                  <c:v>45.29</c:v>
                </c:pt>
              </c:numCache>
            </c:numRef>
          </c:val>
          <c:extLst xmlns:c16r2="http://schemas.microsoft.com/office/drawing/2015/06/chart">
            <c:ext xmlns:c16="http://schemas.microsoft.com/office/drawing/2014/chart" uri="{C3380CC4-5D6E-409C-BE32-E72D297353CC}">
              <c16:uniqueId val="{00000000-F6D0-4627-9412-2CA49ED2290C}"/>
            </c:ext>
          </c:extLst>
        </c:ser>
        <c:dLbls>
          <c:showLegendKey val="0"/>
          <c:showVal val="0"/>
          <c:showCatName val="0"/>
          <c:showSerName val="0"/>
          <c:showPercent val="0"/>
          <c:showBubbleSize val="0"/>
        </c:dLbls>
        <c:gapWidth val="150"/>
        <c:axId val="445605944"/>
        <c:axId val="445610256"/>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xmlns:c16r2="http://schemas.microsoft.com/office/drawing/2015/06/chart">
            <c:ext xmlns:c16="http://schemas.microsoft.com/office/drawing/2014/chart" uri="{C3380CC4-5D6E-409C-BE32-E72D297353CC}">
              <c16:uniqueId val="{00000001-F6D0-4627-9412-2CA49ED2290C}"/>
            </c:ext>
          </c:extLst>
        </c:ser>
        <c:dLbls>
          <c:showLegendKey val="0"/>
          <c:showVal val="0"/>
          <c:showCatName val="0"/>
          <c:showSerName val="0"/>
          <c:showPercent val="0"/>
          <c:showBubbleSize val="0"/>
        </c:dLbls>
        <c:marker val="1"/>
        <c:smooth val="0"/>
        <c:axId val="445605944"/>
        <c:axId val="445610256"/>
      </c:lineChart>
      <c:catAx>
        <c:axId val="445605944"/>
        <c:scaling>
          <c:orientation val="minMax"/>
        </c:scaling>
        <c:delete val="1"/>
        <c:axPos val="b"/>
        <c:numFmt formatCode="General" sourceLinked="1"/>
        <c:majorTickMark val="none"/>
        <c:minorTickMark val="none"/>
        <c:tickLblPos val="none"/>
        <c:crossAx val="445610256"/>
        <c:crosses val="autoZero"/>
        <c:auto val="1"/>
        <c:lblAlgn val="ctr"/>
        <c:lblOffset val="100"/>
        <c:noMultiLvlLbl val="1"/>
      </c:catAx>
      <c:valAx>
        <c:axId val="4456102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56059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24.47</c:v>
                </c:pt>
                <c:pt idx="1">
                  <c:v>24.78</c:v>
                </c:pt>
                <c:pt idx="2">
                  <c:v>24.84</c:v>
                </c:pt>
                <c:pt idx="3">
                  <c:v>24.55</c:v>
                </c:pt>
                <c:pt idx="4">
                  <c:v>24.22</c:v>
                </c:pt>
              </c:numCache>
            </c:numRef>
          </c:val>
          <c:extLst xmlns:c16r2="http://schemas.microsoft.com/office/drawing/2015/06/chart">
            <c:ext xmlns:c16="http://schemas.microsoft.com/office/drawing/2014/chart" uri="{C3380CC4-5D6E-409C-BE32-E72D297353CC}">
              <c16:uniqueId val="{00000000-AEFA-4387-AD50-28D075C3D59A}"/>
            </c:ext>
          </c:extLst>
        </c:ser>
        <c:dLbls>
          <c:showLegendKey val="0"/>
          <c:showVal val="0"/>
          <c:showCatName val="0"/>
          <c:showSerName val="0"/>
          <c:showPercent val="0"/>
          <c:showBubbleSize val="0"/>
        </c:dLbls>
        <c:gapWidth val="150"/>
        <c:axId val="445609864"/>
        <c:axId val="44560712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xmlns:c16r2="http://schemas.microsoft.com/office/drawing/2015/06/chart">
            <c:ext xmlns:c16="http://schemas.microsoft.com/office/drawing/2014/chart" uri="{C3380CC4-5D6E-409C-BE32-E72D297353CC}">
              <c16:uniqueId val="{00000001-AEFA-4387-AD50-28D075C3D59A}"/>
            </c:ext>
          </c:extLst>
        </c:ser>
        <c:dLbls>
          <c:showLegendKey val="0"/>
          <c:showVal val="0"/>
          <c:showCatName val="0"/>
          <c:showSerName val="0"/>
          <c:showPercent val="0"/>
          <c:showBubbleSize val="0"/>
        </c:dLbls>
        <c:marker val="1"/>
        <c:smooth val="0"/>
        <c:axId val="445609864"/>
        <c:axId val="445607120"/>
      </c:lineChart>
      <c:catAx>
        <c:axId val="445609864"/>
        <c:scaling>
          <c:orientation val="minMax"/>
        </c:scaling>
        <c:delete val="1"/>
        <c:axPos val="b"/>
        <c:numFmt formatCode="General" sourceLinked="1"/>
        <c:majorTickMark val="none"/>
        <c:minorTickMark val="none"/>
        <c:tickLblPos val="none"/>
        <c:crossAx val="445607120"/>
        <c:crosses val="autoZero"/>
        <c:auto val="1"/>
        <c:lblAlgn val="ctr"/>
        <c:lblOffset val="100"/>
        <c:noMultiLvlLbl val="1"/>
      </c:catAx>
      <c:valAx>
        <c:axId val="4456071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560986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36.94</c:v>
                </c:pt>
                <c:pt idx="1">
                  <c:v>34.840000000000003</c:v>
                </c:pt>
                <c:pt idx="2">
                  <c:v>35.19</c:v>
                </c:pt>
                <c:pt idx="3">
                  <c:v>35.299999999999997</c:v>
                </c:pt>
                <c:pt idx="4">
                  <c:v>35.04</c:v>
                </c:pt>
              </c:numCache>
            </c:numRef>
          </c:val>
          <c:extLst xmlns:c16r2="http://schemas.microsoft.com/office/drawing/2015/06/chart">
            <c:ext xmlns:c16="http://schemas.microsoft.com/office/drawing/2014/chart" uri="{C3380CC4-5D6E-409C-BE32-E72D297353CC}">
              <c16:uniqueId val="{00000000-55A1-46F5-B596-1606FA28CBD6}"/>
            </c:ext>
          </c:extLst>
        </c:ser>
        <c:dLbls>
          <c:showLegendKey val="0"/>
          <c:showVal val="0"/>
          <c:showCatName val="0"/>
          <c:showSerName val="0"/>
          <c:showPercent val="0"/>
          <c:showBubbleSize val="0"/>
        </c:dLbls>
        <c:gapWidth val="150"/>
        <c:axId val="445609080"/>
        <c:axId val="44560398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xmlns:c16r2="http://schemas.microsoft.com/office/drawing/2015/06/chart">
            <c:ext xmlns:c16="http://schemas.microsoft.com/office/drawing/2014/chart" uri="{C3380CC4-5D6E-409C-BE32-E72D297353CC}">
              <c16:uniqueId val="{00000001-55A1-46F5-B596-1606FA28CBD6}"/>
            </c:ext>
          </c:extLst>
        </c:ser>
        <c:dLbls>
          <c:showLegendKey val="0"/>
          <c:showVal val="0"/>
          <c:showCatName val="0"/>
          <c:showSerName val="0"/>
          <c:showPercent val="0"/>
          <c:showBubbleSize val="0"/>
        </c:dLbls>
        <c:marker val="1"/>
        <c:smooth val="0"/>
        <c:axId val="445609080"/>
        <c:axId val="445603984"/>
      </c:lineChart>
      <c:catAx>
        <c:axId val="445609080"/>
        <c:scaling>
          <c:orientation val="minMax"/>
        </c:scaling>
        <c:delete val="1"/>
        <c:axPos val="b"/>
        <c:numFmt formatCode="General" sourceLinked="1"/>
        <c:majorTickMark val="none"/>
        <c:minorTickMark val="none"/>
        <c:tickLblPos val="none"/>
        <c:crossAx val="445603984"/>
        <c:crosses val="autoZero"/>
        <c:auto val="1"/>
        <c:lblAlgn val="ctr"/>
        <c:lblOffset val="100"/>
        <c:noMultiLvlLbl val="1"/>
      </c:catAx>
      <c:valAx>
        <c:axId val="4456039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456090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Normal="100" workbookViewId="0"/>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c r="A5" s="2"/>
      <c r="B5" s="147" t="str">
        <f>データ!H7</f>
        <v>鳥取県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97600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中規模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2</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23639</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38.700000000000003</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96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34200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74.55</v>
      </c>
      <c r="Y32" s="107"/>
      <c r="Z32" s="107"/>
      <c r="AA32" s="107"/>
      <c r="AB32" s="107"/>
      <c r="AC32" s="107"/>
      <c r="AD32" s="107"/>
      <c r="AE32" s="107"/>
      <c r="AF32" s="107"/>
      <c r="AG32" s="107"/>
      <c r="AH32" s="107"/>
      <c r="AI32" s="107"/>
      <c r="AJ32" s="107"/>
      <c r="AK32" s="107"/>
      <c r="AL32" s="107"/>
      <c r="AM32" s="107"/>
      <c r="AN32" s="107"/>
      <c r="AO32" s="107"/>
      <c r="AP32" s="107"/>
      <c r="AQ32" s="108"/>
      <c r="AR32" s="106">
        <f>データ!U6</f>
        <v>71.900000000000006</v>
      </c>
      <c r="AS32" s="107"/>
      <c r="AT32" s="107"/>
      <c r="AU32" s="107"/>
      <c r="AV32" s="107"/>
      <c r="AW32" s="107"/>
      <c r="AX32" s="107"/>
      <c r="AY32" s="107"/>
      <c r="AZ32" s="107"/>
      <c r="BA32" s="107"/>
      <c r="BB32" s="107"/>
      <c r="BC32" s="107"/>
      <c r="BD32" s="107"/>
      <c r="BE32" s="107"/>
      <c r="BF32" s="107"/>
      <c r="BG32" s="107"/>
      <c r="BH32" s="107"/>
      <c r="BI32" s="107"/>
      <c r="BJ32" s="107"/>
      <c r="BK32" s="108"/>
      <c r="BL32" s="106">
        <f>データ!V6</f>
        <v>68.709999999999994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71.11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72.680000000000007</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685.68</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786.27</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837.87</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895.82</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963.57</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76.41</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123.73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92.61</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68.099999999999994</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64.459999999999994</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1490.69</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1474.43</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1329.86</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1209.01</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1165.78</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119.31</v>
      </c>
      <c r="Y33" s="107"/>
      <c r="Z33" s="107"/>
      <c r="AA33" s="107"/>
      <c r="AB33" s="107"/>
      <c r="AC33" s="107"/>
      <c r="AD33" s="107"/>
      <c r="AE33" s="107"/>
      <c r="AF33" s="107"/>
      <c r="AG33" s="107"/>
      <c r="AH33" s="107"/>
      <c r="AI33" s="107"/>
      <c r="AJ33" s="107"/>
      <c r="AK33" s="107"/>
      <c r="AL33" s="107"/>
      <c r="AM33" s="107"/>
      <c r="AN33" s="107"/>
      <c r="AO33" s="107"/>
      <c r="AP33" s="107"/>
      <c r="AQ33" s="108"/>
      <c r="AR33" s="106">
        <f>データ!Z6</f>
        <v>116.37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117.28</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116.96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117.47</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50.52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52.25</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53.3</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50.25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51.91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605.5</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551.42999999999995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687.99</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655.75</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578.19000000000005</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222.22</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216.41</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208.47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193.85</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204.31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65.92</v>
      </c>
      <c r="Y55" s="107"/>
      <c r="Z55" s="107"/>
      <c r="AA55" s="107"/>
      <c r="AB55" s="107"/>
      <c r="AC55" s="107"/>
      <c r="AD55" s="107"/>
      <c r="AE55" s="107"/>
      <c r="AF55" s="107"/>
      <c r="AG55" s="107"/>
      <c r="AH55" s="107"/>
      <c r="AI55" s="107"/>
      <c r="AJ55" s="107"/>
      <c r="AK55" s="107"/>
      <c r="AL55" s="107"/>
      <c r="AM55" s="107"/>
      <c r="AN55" s="107"/>
      <c r="AO55" s="107"/>
      <c r="AP55" s="107"/>
      <c r="AQ55" s="108"/>
      <c r="AR55" s="106">
        <f>データ!BM6</f>
        <v>63.32</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59.98</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62.39</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63.2</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44.88</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45.94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49.13</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46.81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45.29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24.47</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24.78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24.84</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24.55</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24.22</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36.94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34.840000000000003</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35.19</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35.299999999999997</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35.04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109.19</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105.24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105.71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105.06</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106.98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25.13</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26.03</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25.98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26.84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26.08</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40.97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40.69</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40.67</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40.89</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41.59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63.26</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62.7</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62.59</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61.76</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62.75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49.59</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51.86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54.17</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56.38</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57.81</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52.28</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52.28</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52.28</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52.28</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52.28</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54.49</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55.39</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55.25</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57.11</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57.57</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42</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43.33</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44.05</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51.87</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52.33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0.48</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0.52</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0.28000000000000003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0.77</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29</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70" t="str">
        <f>データ!AD6</f>
        <v>【119.03】</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【25.49】</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【420.52】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【238.81】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【115.00】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【18.60】</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NexU7LHp0XW3fl8+f7E0oyejAbOrGlzam3SWsENiPfTSXssPVZqHBsUxD96ZFmrRWmwS0m0Go/bXms2RjcC3Yw==" saltValue="Hgqcqs9SWSkkOPWfhdm/Q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37</v>
      </c>
    </row>
    <row r="2" spans="1:140">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c r="A6" s="45" t="s">
        <v>86</v>
      </c>
      <c r="B6" s="50"/>
      <c r="C6" s="50"/>
      <c r="D6" s="50"/>
      <c r="E6" s="50"/>
      <c r="F6" s="50"/>
      <c r="G6" s="50"/>
      <c r="H6" s="50"/>
      <c r="I6" s="50"/>
      <c r="J6" s="50"/>
      <c r="K6" s="50"/>
      <c r="L6" s="50"/>
      <c r="M6" s="50"/>
      <c r="N6" s="50"/>
      <c r="O6" s="50"/>
      <c r="P6" s="50"/>
      <c r="Q6" s="51"/>
      <c r="R6" s="50"/>
      <c r="S6" s="50"/>
      <c r="T6" s="52">
        <f t="shared" ref="T6:CE6" si="3">T7</f>
        <v>74.55</v>
      </c>
      <c r="U6" s="52">
        <f>U7</f>
        <v>71.900000000000006</v>
      </c>
      <c r="V6" s="52">
        <f>V7</f>
        <v>68.709999999999994</v>
      </c>
      <c r="W6" s="52">
        <f>W7</f>
        <v>71.11</v>
      </c>
      <c r="X6" s="52">
        <f t="shared" si="3"/>
        <v>72.680000000000007</v>
      </c>
      <c r="Y6" s="52">
        <f t="shared" si="3"/>
        <v>119.31</v>
      </c>
      <c r="Z6" s="52">
        <f t="shared" si="3"/>
        <v>116.37</v>
      </c>
      <c r="AA6" s="52">
        <f t="shared" si="3"/>
        <v>117.28</v>
      </c>
      <c r="AB6" s="52">
        <f t="shared" si="3"/>
        <v>116.96</v>
      </c>
      <c r="AC6" s="52">
        <f t="shared" si="3"/>
        <v>117.47</v>
      </c>
      <c r="AD6" s="50" t="str">
        <f>IF(AD7="-","【-】","【"&amp;SUBSTITUTE(TEXT(AD7,"#,##0.00"),"-","△")&amp;"】")</f>
        <v>【119.03】</v>
      </c>
      <c r="AE6" s="52">
        <f t="shared" si="3"/>
        <v>685.68</v>
      </c>
      <c r="AF6" s="52">
        <f>AF7</f>
        <v>786.27</v>
      </c>
      <c r="AG6" s="52">
        <f>AG7</f>
        <v>837.87</v>
      </c>
      <c r="AH6" s="52">
        <f>AH7</f>
        <v>895.82</v>
      </c>
      <c r="AI6" s="52">
        <f t="shared" si="3"/>
        <v>963.57</v>
      </c>
      <c r="AJ6" s="52">
        <f t="shared" si="3"/>
        <v>50.52</v>
      </c>
      <c r="AK6" s="52">
        <f t="shared" si="3"/>
        <v>52.25</v>
      </c>
      <c r="AL6" s="52">
        <f t="shared" si="3"/>
        <v>53.3</v>
      </c>
      <c r="AM6" s="52">
        <f t="shared" si="3"/>
        <v>50.25</v>
      </c>
      <c r="AN6" s="52">
        <f t="shared" si="3"/>
        <v>51.91</v>
      </c>
      <c r="AO6" s="50" t="str">
        <f>IF(AO7="-","【-】","【"&amp;SUBSTITUTE(TEXT(AO7,"#,##0.00"),"-","△")&amp;"】")</f>
        <v>【25.49】</v>
      </c>
      <c r="AP6" s="52">
        <f t="shared" si="3"/>
        <v>76.41</v>
      </c>
      <c r="AQ6" s="52">
        <f>AQ7</f>
        <v>123.73</v>
      </c>
      <c r="AR6" s="52">
        <f>AR7</f>
        <v>92.61</v>
      </c>
      <c r="AS6" s="52">
        <f>AS7</f>
        <v>68.099999999999994</v>
      </c>
      <c r="AT6" s="52">
        <f t="shared" si="3"/>
        <v>64.459999999999994</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1490.69</v>
      </c>
      <c r="BB6" s="52">
        <f>BB7</f>
        <v>1474.43</v>
      </c>
      <c r="BC6" s="52">
        <f>BC7</f>
        <v>1329.86</v>
      </c>
      <c r="BD6" s="52">
        <f>BD7</f>
        <v>1209.01</v>
      </c>
      <c r="BE6" s="52">
        <f t="shared" si="3"/>
        <v>1165.78</v>
      </c>
      <c r="BF6" s="52">
        <f t="shared" si="3"/>
        <v>222.22</v>
      </c>
      <c r="BG6" s="52">
        <f t="shared" si="3"/>
        <v>216.41</v>
      </c>
      <c r="BH6" s="52">
        <f t="shared" si="3"/>
        <v>208.47</v>
      </c>
      <c r="BI6" s="52">
        <f t="shared" si="3"/>
        <v>193.85</v>
      </c>
      <c r="BJ6" s="52">
        <f t="shared" si="3"/>
        <v>204.31</v>
      </c>
      <c r="BK6" s="50" t="str">
        <f>IF(BK7="-","【-】","【"&amp;SUBSTITUTE(TEXT(BK7,"#,##0.00"),"-","△")&amp;"】")</f>
        <v>【238.81】</v>
      </c>
      <c r="BL6" s="52">
        <f t="shared" si="3"/>
        <v>65.92</v>
      </c>
      <c r="BM6" s="52">
        <f>BM7</f>
        <v>63.32</v>
      </c>
      <c r="BN6" s="52">
        <f>BN7</f>
        <v>59.98</v>
      </c>
      <c r="BO6" s="52">
        <f>BO7</f>
        <v>62.39</v>
      </c>
      <c r="BP6" s="52">
        <f t="shared" si="3"/>
        <v>63.2</v>
      </c>
      <c r="BQ6" s="52">
        <f t="shared" si="3"/>
        <v>109.19</v>
      </c>
      <c r="BR6" s="52">
        <f t="shared" si="3"/>
        <v>105.24</v>
      </c>
      <c r="BS6" s="52">
        <f t="shared" si="3"/>
        <v>105.71</v>
      </c>
      <c r="BT6" s="52">
        <f t="shared" si="3"/>
        <v>105.06</v>
      </c>
      <c r="BU6" s="52">
        <f t="shared" si="3"/>
        <v>106.98</v>
      </c>
      <c r="BV6" s="50" t="str">
        <f>IF(BV7="-","【-】","【"&amp;SUBSTITUTE(TEXT(BV7,"#,##0.00"),"-","△")&amp;"】")</f>
        <v>【115.00】</v>
      </c>
      <c r="BW6" s="52">
        <f t="shared" si="3"/>
        <v>44.88</v>
      </c>
      <c r="BX6" s="52">
        <f>BX7</f>
        <v>45.94</v>
      </c>
      <c r="BY6" s="52">
        <f>BY7</f>
        <v>49.13</v>
      </c>
      <c r="BZ6" s="52">
        <f>BZ7</f>
        <v>46.81</v>
      </c>
      <c r="CA6" s="52">
        <f t="shared" si="3"/>
        <v>45.29</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24.47</v>
      </c>
      <c r="CI6" s="52">
        <f>CI7</f>
        <v>24.78</v>
      </c>
      <c r="CJ6" s="52">
        <f>CJ7</f>
        <v>24.84</v>
      </c>
      <c r="CK6" s="52">
        <f>CK7</f>
        <v>24.55</v>
      </c>
      <c r="CL6" s="52">
        <f t="shared" si="5"/>
        <v>24.22</v>
      </c>
      <c r="CM6" s="52">
        <f t="shared" si="5"/>
        <v>40.97</v>
      </c>
      <c r="CN6" s="52">
        <f t="shared" si="5"/>
        <v>40.69</v>
      </c>
      <c r="CO6" s="52">
        <f t="shared" si="5"/>
        <v>40.67</v>
      </c>
      <c r="CP6" s="52">
        <f t="shared" si="5"/>
        <v>40.89</v>
      </c>
      <c r="CQ6" s="52">
        <f t="shared" si="5"/>
        <v>41.59</v>
      </c>
      <c r="CR6" s="50" t="str">
        <f>IF(CR7="-","【-】","【"&amp;SUBSTITUTE(TEXT(CR7,"#,##0.00"),"-","△")&amp;"】")</f>
        <v>【55.21】</v>
      </c>
      <c r="CS6" s="52">
        <f t="shared" ref="CS6:DB6" si="6">CS7</f>
        <v>36.94</v>
      </c>
      <c r="CT6" s="52">
        <f>CT7</f>
        <v>34.840000000000003</v>
      </c>
      <c r="CU6" s="52">
        <f>CU7</f>
        <v>35.19</v>
      </c>
      <c r="CV6" s="52">
        <f>CV7</f>
        <v>35.299999999999997</v>
      </c>
      <c r="CW6" s="52">
        <f t="shared" si="6"/>
        <v>35.04</v>
      </c>
      <c r="CX6" s="52">
        <f t="shared" si="6"/>
        <v>63.26</v>
      </c>
      <c r="CY6" s="52">
        <f t="shared" si="6"/>
        <v>62.7</v>
      </c>
      <c r="CZ6" s="52">
        <f t="shared" si="6"/>
        <v>62.59</v>
      </c>
      <c r="DA6" s="52">
        <f t="shared" si="6"/>
        <v>61.76</v>
      </c>
      <c r="DB6" s="52">
        <f t="shared" si="6"/>
        <v>62.75</v>
      </c>
      <c r="DC6" s="50" t="str">
        <f>IF(DC7="-","【-】","【"&amp;SUBSTITUTE(TEXT(DC7,"#,##0.00"),"-","△")&amp;"】")</f>
        <v>【77.39】</v>
      </c>
      <c r="DD6" s="52">
        <f t="shared" ref="DD6:DM6" si="7">DD7</f>
        <v>49.59</v>
      </c>
      <c r="DE6" s="52">
        <f>DE7</f>
        <v>51.86</v>
      </c>
      <c r="DF6" s="52">
        <f>DF7</f>
        <v>54.17</v>
      </c>
      <c r="DG6" s="52">
        <f>DG7</f>
        <v>56.38</v>
      </c>
      <c r="DH6" s="52">
        <f t="shared" si="7"/>
        <v>57.81</v>
      </c>
      <c r="DI6" s="52">
        <f t="shared" si="7"/>
        <v>54.49</v>
      </c>
      <c r="DJ6" s="52">
        <f t="shared" si="7"/>
        <v>55.39</v>
      </c>
      <c r="DK6" s="52">
        <f t="shared" si="7"/>
        <v>55.25</v>
      </c>
      <c r="DL6" s="52">
        <f t="shared" si="7"/>
        <v>57.11</v>
      </c>
      <c r="DM6" s="52">
        <f t="shared" si="7"/>
        <v>57.57</v>
      </c>
      <c r="DN6" s="50" t="str">
        <f>IF(DN7="-","【-】","【"&amp;SUBSTITUTE(TEXT(DN7,"#,##0.00"),"-","△")&amp;"】")</f>
        <v>【59.23】</v>
      </c>
      <c r="DO6" s="52">
        <f t="shared" ref="DO6:DX6" si="8">DO7</f>
        <v>52.28</v>
      </c>
      <c r="DP6" s="52">
        <f>DP7</f>
        <v>52.28</v>
      </c>
      <c r="DQ6" s="52">
        <f>DQ7</f>
        <v>52.28</v>
      </c>
      <c r="DR6" s="52">
        <f>DR7</f>
        <v>52.28</v>
      </c>
      <c r="DS6" s="52">
        <f t="shared" si="8"/>
        <v>52.28</v>
      </c>
      <c r="DT6" s="52">
        <f t="shared" si="8"/>
        <v>42</v>
      </c>
      <c r="DU6" s="52">
        <f t="shared" si="8"/>
        <v>43.33</v>
      </c>
      <c r="DV6" s="52">
        <f t="shared" si="8"/>
        <v>44.05</v>
      </c>
      <c r="DW6" s="52">
        <f t="shared" si="8"/>
        <v>51.87</v>
      </c>
      <c r="DX6" s="52">
        <f t="shared" si="8"/>
        <v>52.33</v>
      </c>
      <c r="DY6" s="50" t="str">
        <f>IF(DY7="-","【-】","【"&amp;SUBSTITUTE(TEXT(DY7,"#,##0.00"),"-","△")&amp;"】")</f>
        <v>【47.77】</v>
      </c>
      <c r="DZ6" s="52">
        <f t="shared" ref="DZ6:EI6" si="9">DZ7</f>
        <v>0</v>
      </c>
      <c r="EA6" s="52">
        <f>EA7</f>
        <v>0</v>
      </c>
      <c r="EB6" s="52">
        <f>EB7</f>
        <v>0</v>
      </c>
      <c r="EC6" s="52">
        <f>EC7</f>
        <v>0</v>
      </c>
      <c r="ED6" s="52">
        <f t="shared" si="9"/>
        <v>0</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c r="A7"/>
      <c r="B7" s="54" t="s">
        <v>87</v>
      </c>
      <c r="C7" s="54" t="s">
        <v>88</v>
      </c>
      <c r="D7" s="54" t="s">
        <v>89</v>
      </c>
      <c r="E7" s="54" t="s">
        <v>90</v>
      </c>
      <c r="F7" s="54" t="s">
        <v>91</v>
      </c>
      <c r="G7" s="54" t="s">
        <v>92</v>
      </c>
      <c r="H7" s="54" t="s">
        <v>93</v>
      </c>
      <c r="I7" s="54" t="s">
        <v>94</v>
      </c>
      <c r="J7" s="54" t="s">
        <v>95</v>
      </c>
      <c r="K7" s="55">
        <v>97600</v>
      </c>
      <c r="L7" s="54" t="s">
        <v>96</v>
      </c>
      <c r="M7" s="55">
        <v>2</v>
      </c>
      <c r="N7" s="55">
        <v>23639</v>
      </c>
      <c r="O7" s="56" t="s">
        <v>97</v>
      </c>
      <c r="P7" s="56">
        <v>38.700000000000003</v>
      </c>
      <c r="Q7" s="55">
        <v>96</v>
      </c>
      <c r="R7" s="55">
        <v>34200</v>
      </c>
      <c r="S7" s="54" t="s">
        <v>98</v>
      </c>
      <c r="T7" s="57">
        <v>74.55</v>
      </c>
      <c r="U7" s="57">
        <v>71.900000000000006</v>
      </c>
      <c r="V7" s="57">
        <v>68.709999999999994</v>
      </c>
      <c r="W7" s="57">
        <v>71.11</v>
      </c>
      <c r="X7" s="57">
        <v>72.680000000000007</v>
      </c>
      <c r="Y7" s="57">
        <v>119.31</v>
      </c>
      <c r="Z7" s="57">
        <v>116.37</v>
      </c>
      <c r="AA7" s="57">
        <v>117.28</v>
      </c>
      <c r="AB7" s="57">
        <v>116.96</v>
      </c>
      <c r="AC7" s="58">
        <v>117.47</v>
      </c>
      <c r="AD7" s="57">
        <v>119.03</v>
      </c>
      <c r="AE7" s="57">
        <v>685.68</v>
      </c>
      <c r="AF7" s="57">
        <v>786.27</v>
      </c>
      <c r="AG7" s="57">
        <v>837.87</v>
      </c>
      <c r="AH7" s="57">
        <v>895.82</v>
      </c>
      <c r="AI7" s="57">
        <v>963.57</v>
      </c>
      <c r="AJ7" s="57">
        <v>50.52</v>
      </c>
      <c r="AK7" s="57">
        <v>52.25</v>
      </c>
      <c r="AL7" s="57">
        <v>53.3</v>
      </c>
      <c r="AM7" s="57">
        <v>50.25</v>
      </c>
      <c r="AN7" s="57">
        <v>51.91</v>
      </c>
      <c r="AO7" s="57">
        <v>25.49</v>
      </c>
      <c r="AP7" s="57">
        <v>76.41</v>
      </c>
      <c r="AQ7" s="57">
        <v>123.73</v>
      </c>
      <c r="AR7" s="57">
        <v>92.61</v>
      </c>
      <c r="AS7" s="57">
        <v>68.099999999999994</v>
      </c>
      <c r="AT7" s="57">
        <v>64.459999999999994</v>
      </c>
      <c r="AU7" s="57">
        <v>605.5</v>
      </c>
      <c r="AV7" s="57">
        <v>551.42999999999995</v>
      </c>
      <c r="AW7" s="57">
        <v>687.99</v>
      </c>
      <c r="AX7" s="57">
        <v>655.75</v>
      </c>
      <c r="AY7" s="57">
        <v>578.19000000000005</v>
      </c>
      <c r="AZ7" s="57">
        <v>420.52</v>
      </c>
      <c r="BA7" s="57">
        <v>1490.69</v>
      </c>
      <c r="BB7" s="57">
        <v>1474.43</v>
      </c>
      <c r="BC7" s="57">
        <v>1329.86</v>
      </c>
      <c r="BD7" s="57">
        <v>1209.01</v>
      </c>
      <c r="BE7" s="57">
        <v>1165.78</v>
      </c>
      <c r="BF7" s="57">
        <v>222.22</v>
      </c>
      <c r="BG7" s="57">
        <v>216.41</v>
      </c>
      <c r="BH7" s="57">
        <v>208.47</v>
      </c>
      <c r="BI7" s="57">
        <v>193.85</v>
      </c>
      <c r="BJ7" s="57">
        <v>204.31</v>
      </c>
      <c r="BK7" s="57">
        <v>238.81</v>
      </c>
      <c r="BL7" s="57">
        <v>65.92</v>
      </c>
      <c r="BM7" s="57">
        <v>63.32</v>
      </c>
      <c r="BN7" s="57">
        <v>59.98</v>
      </c>
      <c r="BO7" s="57">
        <v>62.39</v>
      </c>
      <c r="BP7" s="57">
        <v>63.2</v>
      </c>
      <c r="BQ7" s="57">
        <v>109.19</v>
      </c>
      <c r="BR7" s="57">
        <v>105.24</v>
      </c>
      <c r="BS7" s="57">
        <v>105.71</v>
      </c>
      <c r="BT7" s="57">
        <v>105.06</v>
      </c>
      <c r="BU7" s="57">
        <v>106.98</v>
      </c>
      <c r="BV7" s="57">
        <v>115</v>
      </c>
      <c r="BW7" s="57">
        <v>44.88</v>
      </c>
      <c r="BX7" s="57">
        <v>45.94</v>
      </c>
      <c r="BY7" s="57">
        <v>49.13</v>
      </c>
      <c r="BZ7" s="57">
        <v>46.81</v>
      </c>
      <c r="CA7" s="57">
        <v>45.29</v>
      </c>
      <c r="CB7" s="57">
        <v>25.13</v>
      </c>
      <c r="CC7" s="57">
        <v>26.03</v>
      </c>
      <c r="CD7" s="57">
        <v>25.98</v>
      </c>
      <c r="CE7" s="57">
        <v>26.84</v>
      </c>
      <c r="CF7" s="57">
        <v>26.08</v>
      </c>
      <c r="CG7" s="57">
        <v>18.600000000000001</v>
      </c>
      <c r="CH7" s="57">
        <v>24.47</v>
      </c>
      <c r="CI7" s="57">
        <v>24.78</v>
      </c>
      <c r="CJ7" s="57">
        <v>24.84</v>
      </c>
      <c r="CK7" s="57">
        <v>24.55</v>
      </c>
      <c r="CL7" s="57">
        <v>24.22</v>
      </c>
      <c r="CM7" s="57">
        <v>40.97</v>
      </c>
      <c r="CN7" s="57">
        <v>40.69</v>
      </c>
      <c r="CO7" s="57">
        <v>40.67</v>
      </c>
      <c r="CP7" s="57">
        <v>40.89</v>
      </c>
      <c r="CQ7" s="57">
        <v>41.59</v>
      </c>
      <c r="CR7" s="57">
        <v>55.21</v>
      </c>
      <c r="CS7" s="57">
        <v>36.94</v>
      </c>
      <c r="CT7" s="57">
        <v>34.840000000000003</v>
      </c>
      <c r="CU7" s="57">
        <v>35.19</v>
      </c>
      <c r="CV7" s="57">
        <v>35.299999999999997</v>
      </c>
      <c r="CW7" s="57">
        <v>35.04</v>
      </c>
      <c r="CX7" s="57">
        <v>63.26</v>
      </c>
      <c r="CY7" s="57">
        <v>62.7</v>
      </c>
      <c r="CZ7" s="57">
        <v>62.59</v>
      </c>
      <c r="DA7" s="57">
        <v>61.76</v>
      </c>
      <c r="DB7" s="57">
        <v>62.75</v>
      </c>
      <c r="DC7" s="57">
        <v>77.39</v>
      </c>
      <c r="DD7" s="57">
        <v>49.59</v>
      </c>
      <c r="DE7" s="57">
        <v>51.86</v>
      </c>
      <c r="DF7" s="57">
        <v>54.17</v>
      </c>
      <c r="DG7" s="57">
        <v>56.38</v>
      </c>
      <c r="DH7" s="57">
        <v>57.81</v>
      </c>
      <c r="DI7" s="57">
        <v>54.49</v>
      </c>
      <c r="DJ7" s="57">
        <v>55.39</v>
      </c>
      <c r="DK7" s="57">
        <v>55.25</v>
      </c>
      <c r="DL7" s="57">
        <v>57.11</v>
      </c>
      <c r="DM7" s="57">
        <v>57.57</v>
      </c>
      <c r="DN7" s="57">
        <v>59.23</v>
      </c>
      <c r="DO7" s="57">
        <v>52.28</v>
      </c>
      <c r="DP7" s="57">
        <v>52.28</v>
      </c>
      <c r="DQ7" s="57">
        <v>52.28</v>
      </c>
      <c r="DR7" s="57">
        <v>52.28</v>
      </c>
      <c r="DS7" s="57">
        <v>52.28</v>
      </c>
      <c r="DT7" s="57">
        <v>42</v>
      </c>
      <c r="DU7" s="57">
        <v>43.33</v>
      </c>
      <c r="DV7" s="57">
        <v>44.05</v>
      </c>
      <c r="DW7" s="57">
        <v>51.87</v>
      </c>
      <c r="DX7" s="57">
        <v>52.33</v>
      </c>
      <c r="DY7" s="57">
        <v>47.77</v>
      </c>
      <c r="DZ7" s="57">
        <v>0</v>
      </c>
      <c r="EA7" s="57">
        <v>0</v>
      </c>
      <c r="EB7" s="57">
        <v>0</v>
      </c>
      <c r="EC7" s="57">
        <v>0</v>
      </c>
      <c r="ED7" s="57">
        <v>0</v>
      </c>
      <c r="EE7" s="57">
        <v>0.48</v>
      </c>
      <c r="EF7" s="57">
        <v>0.52</v>
      </c>
      <c r="EG7" s="57">
        <v>1.3</v>
      </c>
      <c r="EH7" s="57">
        <v>0.28000000000000003</v>
      </c>
      <c r="EI7" s="57">
        <v>0.77</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74.55</v>
      </c>
      <c r="V11" s="65">
        <f>IF(U6="-",NA(),U6)</f>
        <v>71.900000000000006</v>
      </c>
      <c r="W11" s="65">
        <f>IF(V6="-",NA(),V6)</f>
        <v>68.709999999999994</v>
      </c>
      <c r="X11" s="65">
        <f>IF(W6="-",NA(),W6)</f>
        <v>71.11</v>
      </c>
      <c r="Y11" s="65">
        <f>IF(X6="-",NA(),X6)</f>
        <v>72.680000000000007</v>
      </c>
      <c r="AE11" s="64" t="s">
        <v>23</v>
      </c>
      <c r="AF11" s="65">
        <f>IF(AE6="-",NA(),AE6)</f>
        <v>685.68</v>
      </c>
      <c r="AG11" s="65">
        <f>IF(AF6="-",NA(),AF6)</f>
        <v>786.27</v>
      </c>
      <c r="AH11" s="65">
        <f>IF(AG6="-",NA(),AG6)</f>
        <v>837.87</v>
      </c>
      <c r="AI11" s="65">
        <f>IF(AH6="-",NA(),AH6)</f>
        <v>895.82</v>
      </c>
      <c r="AJ11" s="65">
        <f>IF(AI6="-",NA(),AI6)</f>
        <v>963.57</v>
      </c>
      <c r="AP11" s="64" t="s">
        <v>23</v>
      </c>
      <c r="AQ11" s="65">
        <f>IF(AP6="-",NA(),AP6)</f>
        <v>76.41</v>
      </c>
      <c r="AR11" s="65">
        <f>IF(AQ6="-",NA(),AQ6)</f>
        <v>123.73</v>
      </c>
      <c r="AS11" s="65">
        <f>IF(AR6="-",NA(),AR6)</f>
        <v>92.61</v>
      </c>
      <c r="AT11" s="65">
        <f>IF(AS6="-",NA(),AS6)</f>
        <v>68.099999999999994</v>
      </c>
      <c r="AU11" s="65">
        <f>IF(AT6="-",NA(),AT6)</f>
        <v>64.459999999999994</v>
      </c>
      <c r="BA11" s="64" t="s">
        <v>23</v>
      </c>
      <c r="BB11" s="65">
        <f>IF(BA6="-",NA(),BA6)</f>
        <v>1490.69</v>
      </c>
      <c r="BC11" s="65">
        <f>IF(BB6="-",NA(),BB6)</f>
        <v>1474.43</v>
      </c>
      <c r="BD11" s="65">
        <f>IF(BC6="-",NA(),BC6)</f>
        <v>1329.86</v>
      </c>
      <c r="BE11" s="65">
        <f>IF(BD6="-",NA(),BD6)</f>
        <v>1209.01</v>
      </c>
      <c r="BF11" s="65">
        <f>IF(BE6="-",NA(),BE6)</f>
        <v>1165.78</v>
      </c>
      <c r="BL11" s="64" t="s">
        <v>23</v>
      </c>
      <c r="BM11" s="65">
        <f>IF(BL6="-",NA(),BL6)</f>
        <v>65.92</v>
      </c>
      <c r="BN11" s="65">
        <f>IF(BM6="-",NA(),BM6)</f>
        <v>63.32</v>
      </c>
      <c r="BO11" s="65">
        <f>IF(BN6="-",NA(),BN6)</f>
        <v>59.98</v>
      </c>
      <c r="BP11" s="65">
        <f>IF(BO6="-",NA(),BO6)</f>
        <v>62.39</v>
      </c>
      <c r="BQ11" s="65">
        <f>IF(BP6="-",NA(),BP6)</f>
        <v>63.2</v>
      </c>
      <c r="BW11" s="64" t="s">
        <v>23</v>
      </c>
      <c r="BX11" s="65">
        <f>IF(BW6="-",NA(),BW6)</f>
        <v>44.88</v>
      </c>
      <c r="BY11" s="65">
        <f>IF(BX6="-",NA(),BX6)</f>
        <v>45.94</v>
      </c>
      <c r="BZ11" s="65">
        <f>IF(BY6="-",NA(),BY6)</f>
        <v>49.13</v>
      </c>
      <c r="CA11" s="65">
        <f>IF(BZ6="-",NA(),BZ6)</f>
        <v>46.81</v>
      </c>
      <c r="CB11" s="65">
        <f>IF(CA6="-",NA(),CA6)</f>
        <v>45.29</v>
      </c>
      <c r="CH11" s="64" t="s">
        <v>23</v>
      </c>
      <c r="CI11" s="65">
        <f>IF(CH6="-",NA(),CH6)</f>
        <v>24.47</v>
      </c>
      <c r="CJ11" s="65">
        <f>IF(CI6="-",NA(),CI6)</f>
        <v>24.78</v>
      </c>
      <c r="CK11" s="65">
        <f>IF(CJ6="-",NA(),CJ6)</f>
        <v>24.84</v>
      </c>
      <c r="CL11" s="65">
        <f>IF(CK6="-",NA(),CK6)</f>
        <v>24.55</v>
      </c>
      <c r="CM11" s="65">
        <f>IF(CL6="-",NA(),CL6)</f>
        <v>24.22</v>
      </c>
      <c r="CS11" s="64" t="s">
        <v>23</v>
      </c>
      <c r="CT11" s="65">
        <f>IF(CS6="-",NA(),CS6)</f>
        <v>36.94</v>
      </c>
      <c r="CU11" s="65">
        <f>IF(CT6="-",NA(),CT6)</f>
        <v>34.840000000000003</v>
      </c>
      <c r="CV11" s="65">
        <f>IF(CU6="-",NA(),CU6)</f>
        <v>35.19</v>
      </c>
      <c r="CW11" s="65">
        <f>IF(CV6="-",NA(),CV6)</f>
        <v>35.299999999999997</v>
      </c>
      <c r="CX11" s="65">
        <f>IF(CW6="-",NA(),CW6)</f>
        <v>35.04</v>
      </c>
      <c r="DD11" s="64" t="s">
        <v>23</v>
      </c>
      <c r="DE11" s="65">
        <f>IF(DD6="-",NA(),DD6)</f>
        <v>49.59</v>
      </c>
      <c r="DF11" s="65">
        <f>IF(DE6="-",NA(),DE6)</f>
        <v>51.86</v>
      </c>
      <c r="DG11" s="65">
        <f>IF(DF6="-",NA(),DF6)</f>
        <v>54.17</v>
      </c>
      <c r="DH11" s="65">
        <f>IF(DG6="-",NA(),DG6)</f>
        <v>56.38</v>
      </c>
      <c r="DI11" s="65">
        <f>IF(DH6="-",NA(),DH6)</f>
        <v>57.81</v>
      </c>
      <c r="DO11" s="64" t="s">
        <v>23</v>
      </c>
      <c r="DP11" s="65">
        <f>IF(DO6="-",NA(),DO6)</f>
        <v>52.28</v>
      </c>
      <c r="DQ11" s="65">
        <f>IF(DP6="-",NA(),DP6)</f>
        <v>52.28</v>
      </c>
      <c r="DR11" s="65">
        <f>IF(DQ6="-",NA(),DQ6)</f>
        <v>52.28</v>
      </c>
      <c r="DS11" s="65">
        <f>IF(DR6="-",NA(),DR6)</f>
        <v>52.28</v>
      </c>
      <c r="DT11" s="65">
        <f>IF(DS6="-",NA(),DS6)</f>
        <v>52.28</v>
      </c>
      <c r="DZ11" s="64" t="s">
        <v>23</v>
      </c>
      <c r="EA11" s="65">
        <f>IF(DZ6="-",NA(),DZ6)</f>
        <v>0</v>
      </c>
      <c r="EB11" s="65">
        <f>IF(EA6="-",NA(),EA6)</f>
        <v>0</v>
      </c>
      <c r="EC11" s="65">
        <f>IF(EB6="-",NA(),EB6)</f>
        <v>0</v>
      </c>
      <c r="ED11" s="65">
        <f>IF(EC6="-",NA(),EC6)</f>
        <v>0</v>
      </c>
      <c r="EE11" s="65">
        <f>IF(ED6="-",NA(),ED6)</f>
        <v>0</v>
      </c>
    </row>
    <row r="12" spans="1:140">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2020-12-04T03:42:58Z</dcterms:created>
  <dcterms:modified xsi:type="dcterms:W3CDTF">2021-01-25T07:27:16Z</dcterms:modified>
  <cp:category/>
</cp:coreProperties>
</file>