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y3c239\backup_zaisei1\07 公営企業\03・決算\02決算統計（企業会計）\R01決算統計\08経営比較分析\"/>
    </mc:Choice>
  </mc:AlternateContent>
  <workbookProtection workbookAlgorithmName="SHA-512" workbookHashValue="wl4obIz6w4dkrf/o6a1jsDTjLKAMd98cXZ3cbjXWHF9ve4VdBjPfCx4Y9CI2jB22At41q5yjnOWUfmYCeoK5Mg==" workbookSaltValue="vmZ88Aw1HV+iHMsDJuBap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R10" i="5" l="1"/>
  <c r="DH10" i="5"/>
  <c r="CJ10" i="5"/>
  <c r="BZ10" i="5"/>
  <c r="BP10" i="5"/>
  <c r="AR10" i="5"/>
  <c r="AH10" i="5"/>
  <c r="X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V10" i="5"/>
  <c r="AF10" i="5"/>
  <c r="AJ10" i="5"/>
  <c r="AT10" i="5"/>
  <c r="BD10" i="5"/>
  <c r="BN10" i="5"/>
  <c r="BX10" i="5"/>
  <c r="CB10" i="5"/>
  <c r="CL10" i="5"/>
  <c r="CV10" i="5"/>
  <c r="DF10" i="5"/>
  <c r="DP10" i="5"/>
  <c r="DT10" i="5"/>
  <c r="ED10" i="5"/>
  <c r="AG11" i="5"/>
  <c r="BY11" i="5"/>
  <c r="HT33" i="4"/>
  <c r="W10" i="5"/>
  <c r="AG10" i="5"/>
  <c r="AQ10" i="5"/>
  <c r="AU10" i="5"/>
  <c r="BE10" i="5"/>
  <c r="BO10" i="5"/>
  <c r="BY10" i="5"/>
  <c r="CI10" i="5"/>
  <c r="CM10" i="5"/>
  <c r="CW10" i="5"/>
  <c r="DG10" i="5"/>
  <c r="DQ10" i="5"/>
  <c r="EA10" i="5"/>
  <c r="EE10" i="5"/>
  <c r="BB10" i="5"/>
  <c r="BF10" i="5"/>
  <c r="CT10" i="5"/>
  <c r="CX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<sst xmlns="http://schemas.openxmlformats.org/spreadsheetml/2006/main" count="262" uniqueCount="107">
  <si>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</si>
  <si>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</si>
  <si>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</si>
  <si>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</si>
  <si>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</si>
  <si>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</si>
  <si>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</si>
  <si>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</si>
  <si>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</si>
  <si>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</si>
  <si>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</si>
  <si>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</si>
  <si>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</si>
  <si>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</si>
  <si>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</si>
  <si>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</si>
  <si>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</si>
  <si>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</si>
  <si>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</si>
  <si>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</si>
  <si>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</si>
  <si>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</si>
  <si>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</si>
  <si>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</si>
  <si>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</si>
  <si>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</si>
  <si>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</si>
  <si>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</si>
  <si>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</si>
  <si>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</si>
  <si>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</si>
  <si>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</si>
  <si>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</si>
  <si>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</si>
  <si>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</si>
  <si>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</si>
  <si>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</si>
  <si>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</si>
  <si>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</si>
  <si>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</si>
  <si>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</si>
  <si>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</si>
  <si>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</si>
  <si>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</si>
  <si>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</si>
  <si>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</si>
  <si>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</si>
  <si>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</si>
  <si>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</si>
  <si>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</si>
  <si>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</si>
  <si>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</si>
  <si>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</si>
  <si>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</si>
  <si>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</si>
  <si>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</si>
  <si>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</si>
  <si>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</si>
  <si>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</si>
  <si>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</si>
  <si>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</si>
  <si>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</si>
  <si>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</si>
  <si>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</si>
  <si>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</si>
  <si>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</si>
  <si>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</si>
  <si>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</si>
  <si>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</si>
  <si>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</si>
  <si>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</si>
  <si>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</si>
  <si>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</si>
  <si>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</si>
  <si>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</si>
  <si>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</si>
  <si>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</si>
  <si>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</si>
  <si>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</si>
  <si>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</si>
  <si>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</si>
  <si>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</si>
  <si>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</si>
  <si>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</si>
  <si>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</si>
  <si>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</si>
  <si>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</si>
  <si>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</si>
  <si>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310000</t>
  </si>
  <si>
    <t>46</t>
  </si>
  <si>
    <t>02</t>
  </si>
  <si>
    <t>0</t>
  </si>
  <si>
    <t>000</t>
  </si>
  <si>
    <t>鳥取県</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</si>
  <si>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</si>
  <si>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</si>
  <si>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</si>
  <si>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</si>
  <si>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</si>
  <si>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</si>
  <si>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</si>
  <si>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</si>
  <si>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</si>
  <si>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</si>
  <si>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耐用年数を経過した管路については、比較的健全な状態を保っていることから、短期的には管路更新ではなく改修や修繕で対応することとしている。
　また、管路以外の施設について、国の強靭化事業補助金制度を活用するなどして、長寿命化に着手しているところである。</t>
    <phoneticPr fontId="5"/>
  </si>
  <si>
    <t>　当面急速な経営改善は難しいと見込まれるものの営業活動の成果が出つつあり、数年内に比較的大規模な契約案件が成立する見通しである。今後とも経費節減に努めつつ、商工部局や供給先自治体との連携を深め、営業活動を展開することで収入増につなげ、財務状況を改善し、引き続き県内産業を支えるインフラとしての役割を果たしたい。</t>
    <rPh sb="37" eb="40">
      <t>スウネンナイ</t>
    </rPh>
    <phoneticPr fontId="5"/>
  </si>
  <si>
    <t>　経常収支比率については、過去の大口ユーザーの契約水量の大幅減以降、費用削減と積極的な営業活動を継続しているものの100％を割り込んでいる状況が続いている。
　この結果、累積欠損金が増加しており、累積欠損金比率は上昇傾向にある。急速な改善は困難が見込まれるものの引き続き費用削減と契約水量の増加を図っていく。
　流動比率について、主に現金預金の減少により下降している。これは現在、企業債償還のピーク期に当たっているためで急速な改善は困難だが、一般会計からの出資金を充てるなどして改善を図っている。
　企業債残高対給水収益比率については、全国平均を上回っているものの、償還のピーク期を迎え企業債残高が減少していることから下降傾向にある。
　料金回収率から契約率については、過去の大口ユーザーの契約水量の大幅減の影響を受けたものとなっている。急速な改善は困難が見込まれるが、営業活動とともに今後施設規模の適正化にも努めていく。</t>
    <rPh sb="295" eb="298">
      <t>キギョウサイ</t>
    </rPh>
    <rPh sb="298" eb="300">
      <t>ザンダカ</t>
    </rPh>
    <rPh sb="301" eb="303">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</si>
</sst>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49.59</c:v>
                </c:pt>
                <c:pt idx="1">
                  <c:v>51.86</c:v>
                </c:pt>
                <c:pt idx="2">
                  <c:v>54.17</c:v>
                </c:pt>
                <c:pt idx="3">
                  <c:v>56.38</c:v>
                </c:pt>
                <c:pt idx="4">
                  <c:v>57.81</c:v>
                </c:pt>
              </c:numCache>
            </c:numRef>
          </c:val>
          <c:extLst xmlns:c16r2="http://schemas.microsoft.com/office/drawing/2015/06/chart">
            <c:ext xmlns:c16="http://schemas.microsoft.com/office/drawing/2014/chart" uri="{C3380CC4-5D6E-409C-BE32-E72D297353CC}">
              <c16:uniqueId val="{00000000-66FA-42C6-A67B-97685FAC594D}"/>
            </c:ext>
          </c:extLst>
        </c:ser>
        <c:dLbls>
          <c:showLegendKey val="0"/>
          <c:showVal val="0"/>
          <c:showCatName val="0"/>
          <c:showSerName val="0"/>
          <c:showPercent val="0"/>
          <c:showBubbleSize val="0"/>
        </c:dLbls>
        <c:gapWidth val="150"/>
        <c:axId val="444521240"/>
        <c:axId val="444528648"/>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54.49</c:v>
                </c:pt>
                <c:pt idx="1">
                  <c:v>55.39</c:v>
                </c:pt>
                <c:pt idx="2">
                  <c:v>55.25</c:v>
                </c:pt>
                <c:pt idx="3">
                  <c:v>57.11</c:v>
                </c:pt>
                <c:pt idx="4">
                  <c:v>57.57</c:v>
                </c:pt>
              </c:numCache>
            </c:numRef>
          </c:val>
          <c:smooth val="0"/>
          <c:extLst xmlns:c16r2="http://schemas.microsoft.com/office/drawing/2015/06/chart">
            <c:ext xmlns:c16="http://schemas.microsoft.com/office/drawing/2014/chart" uri="{C3380CC4-5D6E-409C-BE32-E72D297353CC}">
              <c16:uniqueId val="{00000001-66FA-42C6-A67B-97685FAC594D}"/>
            </c:ext>
          </c:extLst>
        </c:ser>
        <c:dLbls>
          <c:showLegendKey val="0"/>
          <c:showVal val="0"/>
          <c:showCatName val="0"/>
          <c:showSerName val="0"/>
          <c:showPercent val="0"/>
          <c:showBubbleSize val="0"/>
        </c:dLbls>
        <c:marker val="1"/>
        <c:smooth val="0"/>
        <c:axId val="444521240"/>
        <c:axId val="444528648"/>
      </c:lineChart>
      <c:catAx>
        <c:axId val="444521240"/>
        <c:scaling>
          <c:orientation val="minMax"/>
        </c:scaling>
        <c:delete val="1"/>
        <c:axPos val="b"/>
        <c:numFmt formatCode="General" sourceLinked="1"/>
        <c:majorTickMark val="none"/>
        <c:minorTickMark val="none"/>
        <c:tickLblPos val="none"/>
        <c:crossAx val="444528648"/>
        <c:crosses val="autoZero"/>
        <c:auto val="1"/>
        <c:lblAlgn val="ctr"/>
        <c:lblOffset val="100"/>
        <c:noMultiLvlLbl val="1"/>
      </c:catAx>
      <c:valAx>
        <c:axId val="4445286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445212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685.68</c:v>
                </c:pt>
                <c:pt idx="1">
                  <c:v>786.27</c:v>
                </c:pt>
                <c:pt idx="2">
                  <c:v>837.87</c:v>
                </c:pt>
                <c:pt idx="3">
                  <c:v>895.82</c:v>
                </c:pt>
                <c:pt idx="4">
                  <c:v>963.57</c:v>
                </c:pt>
              </c:numCache>
            </c:numRef>
          </c:val>
          <c:extLst xmlns:c16r2="http://schemas.microsoft.com/office/drawing/2015/06/chart">
            <c:ext xmlns:c16="http://schemas.microsoft.com/office/drawing/2014/chart" uri="{C3380CC4-5D6E-409C-BE32-E72D297353CC}">
              <c16:uniqueId val="{00000000-E681-465D-B8C7-655B0B73E7DC}"/>
            </c:ext>
          </c:extLst>
        </c:ser>
        <c:dLbls>
          <c:showLegendKey val="0"/>
          <c:showVal val="0"/>
          <c:showCatName val="0"/>
          <c:showSerName val="0"/>
          <c:showPercent val="0"/>
          <c:showBubbleSize val="0"/>
        </c:dLbls>
        <c:gapWidth val="150"/>
        <c:axId val="445607512"/>
        <c:axId val="445606336"/>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50.52</c:v>
                </c:pt>
                <c:pt idx="1">
                  <c:v>52.25</c:v>
                </c:pt>
                <c:pt idx="2">
                  <c:v>53.3</c:v>
                </c:pt>
                <c:pt idx="3">
                  <c:v>50.25</c:v>
                </c:pt>
                <c:pt idx="4">
                  <c:v>51.91</c:v>
                </c:pt>
              </c:numCache>
            </c:numRef>
          </c:val>
          <c:smooth val="0"/>
          <c:extLst xmlns:c16r2="http://schemas.microsoft.com/office/drawing/2015/06/chart">
            <c:ext xmlns:c16="http://schemas.microsoft.com/office/drawing/2014/chart" uri="{C3380CC4-5D6E-409C-BE32-E72D297353CC}">
              <c16:uniqueId val="{00000001-E681-465D-B8C7-655B0B73E7DC}"/>
            </c:ext>
          </c:extLst>
        </c:ser>
        <c:dLbls>
          <c:showLegendKey val="0"/>
          <c:showVal val="0"/>
          <c:showCatName val="0"/>
          <c:showSerName val="0"/>
          <c:showPercent val="0"/>
          <c:showBubbleSize val="0"/>
        </c:dLbls>
        <c:marker val="1"/>
        <c:smooth val="0"/>
        <c:axId val="445607512"/>
        <c:axId val="445606336"/>
      </c:lineChart>
      <c:catAx>
        <c:axId val="445607512"/>
        <c:scaling>
          <c:orientation val="minMax"/>
        </c:scaling>
        <c:delete val="1"/>
        <c:axPos val="b"/>
        <c:numFmt formatCode="General" sourceLinked="1"/>
        <c:majorTickMark val="none"/>
        <c:minorTickMark val="none"/>
        <c:tickLblPos val="none"/>
        <c:crossAx val="445606336"/>
        <c:crosses val="autoZero"/>
        <c:auto val="1"/>
        <c:lblAlgn val="ctr"/>
        <c:lblOffset val="100"/>
        <c:noMultiLvlLbl val="1"/>
      </c:catAx>
      <c:valAx>
        <c:axId val="4456063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456075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74.55</c:v>
                </c:pt>
                <c:pt idx="1">
                  <c:v>71.900000000000006</c:v>
                </c:pt>
                <c:pt idx="2">
                  <c:v>68.709999999999994</c:v>
                </c:pt>
                <c:pt idx="3">
                  <c:v>71.11</c:v>
                </c:pt>
                <c:pt idx="4">
                  <c:v>72.680000000000007</c:v>
                </c:pt>
              </c:numCache>
            </c:numRef>
          </c:val>
          <c:extLst xmlns:c16r2="http://schemas.microsoft.com/office/drawing/2015/06/chart">
            <c:ext xmlns:c16="http://schemas.microsoft.com/office/drawing/2014/chart" uri="{C3380CC4-5D6E-409C-BE32-E72D297353CC}">
              <c16:uniqueId val="{00000000-3AEE-4F46-9F38-EB8B87FD7FD2}"/>
            </c:ext>
          </c:extLst>
        </c:ser>
        <c:dLbls>
          <c:showLegendKey val="0"/>
          <c:showVal val="0"/>
          <c:showCatName val="0"/>
          <c:showSerName val="0"/>
          <c:showPercent val="0"/>
          <c:showBubbleSize val="0"/>
        </c:dLbls>
        <c:gapWidth val="150"/>
        <c:axId val="445604768"/>
        <c:axId val="44560555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119.31</c:v>
                </c:pt>
                <c:pt idx="1">
                  <c:v>116.37</c:v>
                </c:pt>
                <c:pt idx="2">
                  <c:v>117.28</c:v>
                </c:pt>
                <c:pt idx="3">
                  <c:v>116.96</c:v>
                </c:pt>
                <c:pt idx="4">
                  <c:v>117.47</c:v>
                </c:pt>
              </c:numCache>
            </c:numRef>
          </c:val>
          <c:smooth val="0"/>
          <c:extLst xmlns:c16r2="http://schemas.microsoft.com/office/drawing/2015/06/chart">
            <c:ext xmlns:c16="http://schemas.microsoft.com/office/drawing/2014/chart" uri="{C3380CC4-5D6E-409C-BE32-E72D297353CC}">
              <c16:uniqueId val="{00000001-3AEE-4F46-9F38-EB8B87FD7FD2}"/>
            </c:ext>
          </c:extLst>
        </c:ser>
        <c:dLbls>
          <c:showLegendKey val="0"/>
          <c:showVal val="0"/>
          <c:showCatName val="0"/>
          <c:showSerName val="0"/>
          <c:showPercent val="0"/>
          <c:showBubbleSize val="0"/>
        </c:dLbls>
        <c:marker val="1"/>
        <c:smooth val="0"/>
        <c:axId val="445604768"/>
        <c:axId val="445605552"/>
      </c:lineChart>
      <c:catAx>
        <c:axId val="445604768"/>
        <c:scaling>
          <c:orientation val="minMax"/>
        </c:scaling>
        <c:delete val="1"/>
        <c:axPos val="b"/>
        <c:numFmt formatCode="General" sourceLinked="1"/>
        <c:majorTickMark val="none"/>
        <c:minorTickMark val="none"/>
        <c:tickLblPos val="none"/>
        <c:crossAx val="445605552"/>
        <c:crosses val="autoZero"/>
        <c:auto val="1"/>
        <c:lblAlgn val="ctr"/>
        <c:lblOffset val="100"/>
        <c:noMultiLvlLbl val="1"/>
      </c:catAx>
      <c:valAx>
        <c:axId val="4456055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456047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52.28</c:v>
                </c:pt>
                <c:pt idx="1">
                  <c:v>52.28</c:v>
                </c:pt>
                <c:pt idx="2">
                  <c:v>52.28</c:v>
                </c:pt>
                <c:pt idx="3">
                  <c:v>52.28</c:v>
                </c:pt>
                <c:pt idx="4">
                  <c:v>52.28</c:v>
                </c:pt>
              </c:numCache>
            </c:numRef>
          </c:val>
          <c:extLst xmlns:c16r2="http://schemas.microsoft.com/office/drawing/2015/06/chart">
            <c:ext xmlns:c16="http://schemas.microsoft.com/office/drawing/2014/chart" uri="{C3380CC4-5D6E-409C-BE32-E72D297353CC}">
              <c16:uniqueId val="{00000000-9133-488C-B40B-2389B838E486}"/>
            </c:ext>
          </c:extLst>
        </c:ser>
        <c:dLbls>
          <c:showLegendKey val="0"/>
          <c:showVal val="0"/>
          <c:showCatName val="0"/>
          <c:showSerName val="0"/>
          <c:showPercent val="0"/>
          <c:showBubbleSize val="0"/>
        </c:dLbls>
        <c:gapWidth val="150"/>
        <c:axId val="445269296"/>
        <c:axId val="445296680"/>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42</c:v>
                </c:pt>
                <c:pt idx="1">
                  <c:v>43.33</c:v>
                </c:pt>
                <c:pt idx="2">
                  <c:v>44.05</c:v>
                </c:pt>
                <c:pt idx="3">
                  <c:v>51.87</c:v>
                </c:pt>
                <c:pt idx="4">
                  <c:v>52.33</c:v>
                </c:pt>
              </c:numCache>
            </c:numRef>
          </c:val>
          <c:smooth val="0"/>
          <c:extLst xmlns:c16r2="http://schemas.microsoft.com/office/drawing/2015/06/chart">
            <c:ext xmlns:c16="http://schemas.microsoft.com/office/drawing/2014/chart" uri="{C3380CC4-5D6E-409C-BE32-E72D297353CC}">
              <c16:uniqueId val="{00000001-9133-488C-B40B-2389B838E486}"/>
            </c:ext>
          </c:extLst>
        </c:ser>
        <c:dLbls>
          <c:showLegendKey val="0"/>
          <c:showVal val="0"/>
          <c:showCatName val="0"/>
          <c:showSerName val="0"/>
          <c:showPercent val="0"/>
          <c:showBubbleSize val="0"/>
        </c:dLbls>
        <c:marker val="1"/>
        <c:smooth val="0"/>
        <c:axId val="445269296"/>
        <c:axId val="445296680"/>
      </c:lineChart>
      <c:catAx>
        <c:axId val="445269296"/>
        <c:scaling>
          <c:orientation val="minMax"/>
        </c:scaling>
        <c:delete val="1"/>
        <c:axPos val="b"/>
        <c:numFmt formatCode="General" sourceLinked="1"/>
        <c:majorTickMark val="none"/>
        <c:minorTickMark val="none"/>
        <c:tickLblPos val="none"/>
        <c:crossAx val="445296680"/>
        <c:crosses val="autoZero"/>
        <c:auto val="1"/>
        <c:lblAlgn val="ctr"/>
        <c:lblOffset val="100"/>
        <c:noMultiLvlLbl val="1"/>
      </c:catAx>
      <c:valAx>
        <c:axId val="4452966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452692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9B-4A05-99E3-BCA674AE053A}"/>
            </c:ext>
          </c:extLst>
        </c:ser>
        <c:dLbls>
          <c:showLegendKey val="0"/>
          <c:showVal val="0"/>
          <c:showCatName val="0"/>
          <c:showSerName val="0"/>
          <c:showPercent val="0"/>
          <c:showBubbleSize val="0"/>
        </c:dLbls>
        <c:gapWidth val="150"/>
        <c:axId val="443922152"/>
        <c:axId val="443920976"/>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0.48</c:v>
                </c:pt>
                <c:pt idx="1">
                  <c:v>0.52</c:v>
                </c:pt>
                <c:pt idx="2">
                  <c:v>1.3</c:v>
                </c:pt>
                <c:pt idx="3">
                  <c:v>0.28000000000000003</c:v>
                </c:pt>
                <c:pt idx="4">
                  <c:v>0.77</c:v>
                </c:pt>
              </c:numCache>
            </c:numRef>
          </c:val>
          <c:smooth val="0"/>
          <c:extLst xmlns:c16r2="http://schemas.microsoft.com/office/drawing/2015/06/chart">
            <c:ext xmlns:c16="http://schemas.microsoft.com/office/drawing/2014/chart" uri="{C3380CC4-5D6E-409C-BE32-E72D297353CC}">
              <c16:uniqueId val="{00000001-9F9B-4A05-99E3-BCA674AE053A}"/>
            </c:ext>
          </c:extLst>
        </c:ser>
        <c:dLbls>
          <c:showLegendKey val="0"/>
          <c:showVal val="0"/>
          <c:showCatName val="0"/>
          <c:showSerName val="0"/>
          <c:showPercent val="0"/>
          <c:showBubbleSize val="0"/>
        </c:dLbls>
        <c:marker val="1"/>
        <c:smooth val="0"/>
        <c:axId val="443922152"/>
        <c:axId val="443920976"/>
      </c:lineChart>
      <c:catAx>
        <c:axId val="443922152"/>
        <c:scaling>
          <c:orientation val="minMax"/>
        </c:scaling>
        <c:delete val="1"/>
        <c:axPos val="b"/>
        <c:numFmt formatCode="General" sourceLinked="1"/>
        <c:majorTickMark val="none"/>
        <c:minorTickMark val="none"/>
        <c:tickLblPos val="none"/>
        <c:crossAx val="443920976"/>
        <c:crosses val="autoZero"/>
        <c:auto val="1"/>
        <c:lblAlgn val="ctr"/>
        <c:lblOffset val="100"/>
        <c:noMultiLvlLbl val="1"/>
      </c:catAx>
      <c:valAx>
        <c:axId val="4439209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439221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76.41</c:v>
                </c:pt>
                <c:pt idx="1">
                  <c:v>123.73</c:v>
                </c:pt>
                <c:pt idx="2">
                  <c:v>92.61</c:v>
                </c:pt>
                <c:pt idx="3">
                  <c:v>68.099999999999994</c:v>
                </c:pt>
                <c:pt idx="4">
                  <c:v>64.459999999999994</c:v>
                </c:pt>
              </c:numCache>
            </c:numRef>
          </c:val>
          <c:extLst xmlns:c16r2="http://schemas.microsoft.com/office/drawing/2015/06/chart">
            <c:ext xmlns:c16="http://schemas.microsoft.com/office/drawing/2014/chart" uri="{C3380CC4-5D6E-409C-BE32-E72D297353CC}">
              <c16:uniqueId val="{00000000-F252-446B-8079-99D7A4867EAA}"/>
            </c:ext>
          </c:extLst>
        </c:ser>
        <c:dLbls>
          <c:showLegendKey val="0"/>
          <c:showVal val="0"/>
          <c:showCatName val="0"/>
          <c:showSerName val="0"/>
          <c:showPercent val="0"/>
          <c:showBubbleSize val="0"/>
        </c:dLbls>
        <c:gapWidth val="150"/>
        <c:axId val="443921368"/>
        <c:axId val="44392058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605.5</c:v>
                </c:pt>
                <c:pt idx="1">
                  <c:v>551.42999999999995</c:v>
                </c:pt>
                <c:pt idx="2">
                  <c:v>687.99</c:v>
                </c:pt>
                <c:pt idx="3">
                  <c:v>655.75</c:v>
                </c:pt>
                <c:pt idx="4">
                  <c:v>578.19000000000005</c:v>
                </c:pt>
              </c:numCache>
            </c:numRef>
          </c:val>
          <c:smooth val="0"/>
          <c:extLst xmlns:c16r2="http://schemas.microsoft.com/office/drawing/2015/06/chart">
            <c:ext xmlns:c16="http://schemas.microsoft.com/office/drawing/2014/chart" uri="{C3380CC4-5D6E-409C-BE32-E72D297353CC}">
              <c16:uniqueId val="{00000001-F252-446B-8079-99D7A4867EAA}"/>
            </c:ext>
          </c:extLst>
        </c:ser>
        <c:dLbls>
          <c:showLegendKey val="0"/>
          <c:showVal val="0"/>
          <c:showCatName val="0"/>
          <c:showSerName val="0"/>
          <c:showPercent val="0"/>
          <c:showBubbleSize val="0"/>
        </c:dLbls>
        <c:marker val="1"/>
        <c:smooth val="0"/>
        <c:axId val="443921368"/>
        <c:axId val="443920584"/>
      </c:lineChart>
      <c:catAx>
        <c:axId val="443921368"/>
        <c:scaling>
          <c:orientation val="minMax"/>
        </c:scaling>
        <c:delete val="1"/>
        <c:axPos val="b"/>
        <c:numFmt formatCode="General" sourceLinked="1"/>
        <c:majorTickMark val="none"/>
        <c:minorTickMark val="none"/>
        <c:tickLblPos val="none"/>
        <c:crossAx val="443920584"/>
        <c:crosses val="autoZero"/>
        <c:auto val="1"/>
        <c:lblAlgn val="ctr"/>
        <c:lblOffset val="100"/>
        <c:noMultiLvlLbl val="1"/>
      </c:catAx>
      <c:valAx>
        <c:axId val="4439205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439213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1490.69</c:v>
                </c:pt>
                <c:pt idx="1">
                  <c:v>1474.43</c:v>
                </c:pt>
                <c:pt idx="2">
                  <c:v>1329.86</c:v>
                </c:pt>
                <c:pt idx="3">
                  <c:v>1209.01</c:v>
                </c:pt>
                <c:pt idx="4">
                  <c:v>1165.78</c:v>
                </c:pt>
              </c:numCache>
            </c:numRef>
          </c:val>
          <c:extLst xmlns:c16r2="http://schemas.microsoft.com/office/drawing/2015/06/chart">
            <c:ext xmlns:c16="http://schemas.microsoft.com/office/drawing/2014/chart" uri="{C3380CC4-5D6E-409C-BE32-E72D297353CC}">
              <c16:uniqueId val="{00000000-B75D-4357-A5A4-F0B35F394D89}"/>
            </c:ext>
          </c:extLst>
        </c:ser>
        <c:dLbls>
          <c:showLegendKey val="0"/>
          <c:showVal val="0"/>
          <c:showCatName val="0"/>
          <c:showSerName val="0"/>
          <c:showPercent val="0"/>
          <c:showBubbleSize val="0"/>
        </c:dLbls>
        <c:gapWidth val="150"/>
        <c:axId val="443921760"/>
        <c:axId val="443922936"/>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222.22</c:v>
                </c:pt>
                <c:pt idx="1">
                  <c:v>216.41</c:v>
                </c:pt>
                <c:pt idx="2">
                  <c:v>208.47</c:v>
                </c:pt>
                <c:pt idx="3">
                  <c:v>193.85</c:v>
                </c:pt>
                <c:pt idx="4">
                  <c:v>204.31</c:v>
                </c:pt>
              </c:numCache>
            </c:numRef>
          </c:val>
          <c:smooth val="0"/>
          <c:extLst xmlns:c16r2="http://schemas.microsoft.com/office/drawing/2015/06/chart">
            <c:ext xmlns:c16="http://schemas.microsoft.com/office/drawing/2014/chart" uri="{C3380CC4-5D6E-409C-BE32-E72D297353CC}">
              <c16:uniqueId val="{00000001-B75D-4357-A5A4-F0B35F394D89}"/>
            </c:ext>
          </c:extLst>
        </c:ser>
        <c:dLbls>
          <c:showLegendKey val="0"/>
          <c:showVal val="0"/>
          <c:showCatName val="0"/>
          <c:showSerName val="0"/>
          <c:showPercent val="0"/>
          <c:showBubbleSize val="0"/>
        </c:dLbls>
        <c:marker val="1"/>
        <c:smooth val="0"/>
        <c:axId val="443921760"/>
        <c:axId val="443922936"/>
      </c:lineChart>
      <c:catAx>
        <c:axId val="443921760"/>
        <c:scaling>
          <c:orientation val="minMax"/>
        </c:scaling>
        <c:delete val="1"/>
        <c:axPos val="b"/>
        <c:numFmt formatCode="General" sourceLinked="1"/>
        <c:majorTickMark val="none"/>
        <c:minorTickMark val="none"/>
        <c:tickLblPos val="none"/>
        <c:crossAx val="443922936"/>
        <c:crosses val="autoZero"/>
        <c:auto val="1"/>
        <c:lblAlgn val="ctr"/>
        <c:lblOffset val="100"/>
        <c:noMultiLvlLbl val="1"/>
      </c:catAx>
      <c:valAx>
        <c:axId val="4439229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439217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65.92</c:v>
                </c:pt>
                <c:pt idx="1">
                  <c:v>63.32</c:v>
                </c:pt>
                <c:pt idx="2">
                  <c:v>59.98</c:v>
                </c:pt>
                <c:pt idx="3">
                  <c:v>62.39</c:v>
                </c:pt>
                <c:pt idx="4">
                  <c:v>63.2</c:v>
                </c:pt>
              </c:numCache>
            </c:numRef>
          </c:val>
          <c:extLst xmlns:c16r2="http://schemas.microsoft.com/office/drawing/2015/06/chart">
            <c:ext xmlns:c16="http://schemas.microsoft.com/office/drawing/2014/chart" uri="{C3380CC4-5D6E-409C-BE32-E72D297353CC}">
              <c16:uniqueId val="{00000000-A6AC-4D8D-8704-8A352216D028}"/>
            </c:ext>
          </c:extLst>
        </c:ser>
        <c:dLbls>
          <c:showLegendKey val="0"/>
          <c:showVal val="0"/>
          <c:showCatName val="0"/>
          <c:showSerName val="0"/>
          <c:showPercent val="0"/>
          <c:showBubbleSize val="0"/>
        </c:dLbls>
        <c:gapWidth val="150"/>
        <c:axId val="445608296"/>
        <c:axId val="4456079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109.19</c:v>
                </c:pt>
                <c:pt idx="1">
                  <c:v>105.24</c:v>
                </c:pt>
                <c:pt idx="2">
                  <c:v>105.71</c:v>
                </c:pt>
                <c:pt idx="3">
                  <c:v>105.06</c:v>
                </c:pt>
                <c:pt idx="4">
                  <c:v>106.98</c:v>
                </c:pt>
              </c:numCache>
            </c:numRef>
          </c:val>
          <c:smooth val="0"/>
          <c:extLst xmlns:c16r2="http://schemas.microsoft.com/office/drawing/2015/06/chart">
            <c:ext xmlns:c16="http://schemas.microsoft.com/office/drawing/2014/chart" uri="{C3380CC4-5D6E-409C-BE32-E72D297353CC}">
              <c16:uniqueId val="{00000001-A6AC-4D8D-8704-8A352216D028}"/>
            </c:ext>
          </c:extLst>
        </c:ser>
        <c:dLbls>
          <c:showLegendKey val="0"/>
          <c:showVal val="0"/>
          <c:showCatName val="0"/>
          <c:showSerName val="0"/>
          <c:showPercent val="0"/>
          <c:showBubbleSize val="0"/>
        </c:dLbls>
        <c:marker val="1"/>
        <c:smooth val="0"/>
        <c:axId val="445608296"/>
        <c:axId val="445607904"/>
      </c:lineChart>
      <c:catAx>
        <c:axId val="445608296"/>
        <c:scaling>
          <c:orientation val="minMax"/>
        </c:scaling>
        <c:delete val="1"/>
        <c:axPos val="b"/>
        <c:numFmt formatCode="General" sourceLinked="1"/>
        <c:majorTickMark val="none"/>
        <c:minorTickMark val="none"/>
        <c:tickLblPos val="none"/>
        <c:crossAx val="445607904"/>
        <c:crosses val="autoZero"/>
        <c:auto val="1"/>
        <c:lblAlgn val="ctr"/>
        <c:lblOffset val="100"/>
        <c:noMultiLvlLbl val="1"/>
      </c:catAx>
      <c:valAx>
        <c:axId val="4456079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456082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44.88</c:v>
                </c:pt>
                <c:pt idx="1">
                  <c:v>45.94</c:v>
                </c:pt>
                <c:pt idx="2">
                  <c:v>49.13</c:v>
                </c:pt>
                <c:pt idx="3">
                  <c:v>46.81</c:v>
                </c:pt>
                <c:pt idx="4">
                  <c:v>45.29</c:v>
                </c:pt>
              </c:numCache>
            </c:numRef>
          </c:val>
          <c:extLst xmlns:c16r2="http://schemas.microsoft.com/office/drawing/2015/06/chart">
            <c:ext xmlns:c16="http://schemas.microsoft.com/office/drawing/2014/chart" uri="{C3380CC4-5D6E-409C-BE32-E72D297353CC}">
              <c16:uniqueId val="{00000000-F6D0-4627-9412-2CA49ED2290C}"/>
            </c:ext>
          </c:extLst>
        </c:ser>
        <c:dLbls>
          <c:showLegendKey val="0"/>
          <c:showVal val="0"/>
          <c:showCatName val="0"/>
          <c:showSerName val="0"/>
          <c:showPercent val="0"/>
          <c:showBubbleSize val="0"/>
        </c:dLbls>
        <c:gapWidth val="150"/>
        <c:axId val="445605944"/>
        <c:axId val="445610256"/>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25.13</c:v>
                </c:pt>
                <c:pt idx="1">
                  <c:v>26.03</c:v>
                </c:pt>
                <c:pt idx="2">
                  <c:v>25.98</c:v>
                </c:pt>
                <c:pt idx="3">
                  <c:v>26.84</c:v>
                </c:pt>
                <c:pt idx="4">
                  <c:v>26.08</c:v>
                </c:pt>
              </c:numCache>
            </c:numRef>
          </c:val>
          <c:smooth val="0"/>
          <c:extLst xmlns:c16r2="http://schemas.microsoft.com/office/drawing/2015/06/chart">
            <c:ext xmlns:c16="http://schemas.microsoft.com/office/drawing/2014/chart" uri="{C3380CC4-5D6E-409C-BE32-E72D297353CC}">
              <c16:uniqueId val="{00000001-F6D0-4627-9412-2CA49ED2290C}"/>
            </c:ext>
          </c:extLst>
        </c:ser>
        <c:dLbls>
          <c:showLegendKey val="0"/>
          <c:showVal val="0"/>
          <c:showCatName val="0"/>
          <c:showSerName val="0"/>
          <c:showPercent val="0"/>
          <c:showBubbleSize val="0"/>
        </c:dLbls>
        <c:marker val="1"/>
        <c:smooth val="0"/>
        <c:axId val="445605944"/>
        <c:axId val="445610256"/>
      </c:lineChart>
      <c:catAx>
        <c:axId val="445605944"/>
        <c:scaling>
          <c:orientation val="minMax"/>
        </c:scaling>
        <c:delete val="1"/>
        <c:axPos val="b"/>
        <c:numFmt formatCode="General" sourceLinked="1"/>
        <c:majorTickMark val="none"/>
        <c:minorTickMark val="none"/>
        <c:tickLblPos val="none"/>
        <c:crossAx val="445610256"/>
        <c:crosses val="autoZero"/>
        <c:auto val="1"/>
        <c:lblAlgn val="ctr"/>
        <c:lblOffset val="100"/>
        <c:noMultiLvlLbl val="1"/>
      </c:catAx>
      <c:valAx>
        <c:axId val="4456102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456059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24.47</c:v>
                </c:pt>
                <c:pt idx="1">
                  <c:v>24.78</c:v>
                </c:pt>
                <c:pt idx="2">
                  <c:v>24.84</c:v>
                </c:pt>
                <c:pt idx="3">
                  <c:v>24.55</c:v>
                </c:pt>
                <c:pt idx="4">
                  <c:v>24.22</c:v>
                </c:pt>
              </c:numCache>
            </c:numRef>
          </c:val>
          <c:extLst xmlns:c16r2="http://schemas.microsoft.com/office/drawing/2015/06/chart">
            <c:ext xmlns:c16="http://schemas.microsoft.com/office/drawing/2014/chart" uri="{C3380CC4-5D6E-409C-BE32-E72D297353CC}">
              <c16:uniqueId val="{00000000-AEFA-4387-AD50-28D075C3D59A}"/>
            </c:ext>
          </c:extLst>
        </c:ser>
        <c:dLbls>
          <c:showLegendKey val="0"/>
          <c:showVal val="0"/>
          <c:showCatName val="0"/>
          <c:showSerName val="0"/>
          <c:showPercent val="0"/>
          <c:showBubbleSize val="0"/>
        </c:dLbls>
        <c:gapWidth val="150"/>
        <c:axId val="445609864"/>
        <c:axId val="44560712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40.97</c:v>
                </c:pt>
                <c:pt idx="1">
                  <c:v>40.69</c:v>
                </c:pt>
                <c:pt idx="2">
                  <c:v>40.67</c:v>
                </c:pt>
                <c:pt idx="3">
                  <c:v>40.89</c:v>
                </c:pt>
                <c:pt idx="4">
                  <c:v>41.59</c:v>
                </c:pt>
              </c:numCache>
            </c:numRef>
          </c:val>
          <c:smooth val="0"/>
          <c:extLst xmlns:c16r2="http://schemas.microsoft.com/office/drawing/2015/06/chart">
            <c:ext xmlns:c16="http://schemas.microsoft.com/office/drawing/2014/chart" uri="{C3380CC4-5D6E-409C-BE32-E72D297353CC}">
              <c16:uniqueId val="{00000001-AEFA-4387-AD50-28D075C3D59A}"/>
            </c:ext>
          </c:extLst>
        </c:ser>
        <c:dLbls>
          <c:showLegendKey val="0"/>
          <c:showVal val="0"/>
          <c:showCatName val="0"/>
          <c:showSerName val="0"/>
          <c:showPercent val="0"/>
          <c:showBubbleSize val="0"/>
        </c:dLbls>
        <c:marker val="1"/>
        <c:smooth val="0"/>
        <c:axId val="445609864"/>
        <c:axId val="445607120"/>
      </c:lineChart>
      <c:catAx>
        <c:axId val="445609864"/>
        <c:scaling>
          <c:orientation val="minMax"/>
        </c:scaling>
        <c:delete val="1"/>
        <c:axPos val="b"/>
        <c:numFmt formatCode="General" sourceLinked="1"/>
        <c:majorTickMark val="none"/>
        <c:minorTickMark val="none"/>
        <c:tickLblPos val="none"/>
        <c:crossAx val="445607120"/>
        <c:crosses val="autoZero"/>
        <c:auto val="1"/>
        <c:lblAlgn val="ctr"/>
        <c:lblOffset val="100"/>
        <c:noMultiLvlLbl val="1"/>
      </c:catAx>
      <c:valAx>
        <c:axId val="4456071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456098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36.94</c:v>
                </c:pt>
                <c:pt idx="1">
                  <c:v>34.840000000000003</c:v>
                </c:pt>
                <c:pt idx="2">
                  <c:v>35.19</c:v>
                </c:pt>
                <c:pt idx="3">
                  <c:v>35.299999999999997</c:v>
                </c:pt>
                <c:pt idx="4">
                  <c:v>35.04</c:v>
                </c:pt>
              </c:numCache>
            </c:numRef>
          </c:val>
          <c:extLst xmlns:c16r2="http://schemas.microsoft.com/office/drawing/2015/06/chart">
            <c:ext xmlns:c16="http://schemas.microsoft.com/office/drawing/2014/chart" uri="{C3380CC4-5D6E-409C-BE32-E72D297353CC}">
              <c16:uniqueId val="{00000000-55A1-46F5-B596-1606FA28CBD6}"/>
            </c:ext>
          </c:extLst>
        </c:ser>
        <c:dLbls>
          <c:showLegendKey val="0"/>
          <c:showVal val="0"/>
          <c:showCatName val="0"/>
          <c:showSerName val="0"/>
          <c:showPercent val="0"/>
          <c:showBubbleSize val="0"/>
        </c:dLbls>
        <c:gapWidth val="150"/>
        <c:axId val="445609080"/>
        <c:axId val="44560398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63.26</c:v>
                </c:pt>
                <c:pt idx="1">
                  <c:v>62.7</c:v>
                </c:pt>
                <c:pt idx="2">
                  <c:v>62.59</c:v>
                </c:pt>
                <c:pt idx="3">
                  <c:v>61.76</c:v>
                </c:pt>
                <c:pt idx="4">
                  <c:v>62.75</c:v>
                </c:pt>
              </c:numCache>
            </c:numRef>
          </c:val>
          <c:smooth val="0"/>
          <c:extLst xmlns:c16r2="http://schemas.microsoft.com/office/drawing/2015/06/chart">
            <c:ext xmlns:c16="http://schemas.microsoft.com/office/drawing/2014/chart" uri="{C3380CC4-5D6E-409C-BE32-E72D297353CC}">
              <c16:uniqueId val="{00000001-55A1-46F5-B596-1606FA28CBD6}"/>
            </c:ext>
          </c:extLst>
        </c:ser>
        <c:dLbls>
          <c:showLegendKey val="0"/>
          <c:showVal val="0"/>
          <c:showCatName val="0"/>
          <c:showSerName val="0"/>
          <c:showPercent val="0"/>
          <c:showBubbleSize val="0"/>
        </c:dLbls>
        <c:marker val="1"/>
        <c:smooth val="0"/>
        <c:axId val="445609080"/>
        <c:axId val="445603984"/>
      </c:lineChart>
      <c:catAx>
        <c:axId val="445609080"/>
        <c:scaling>
          <c:orientation val="minMax"/>
        </c:scaling>
        <c:delete val="1"/>
        <c:axPos val="b"/>
        <c:numFmt formatCode="General" sourceLinked="1"/>
        <c:majorTickMark val="none"/>
        <c:minorTickMark val="none"/>
        <c:tickLblPos val="none"/>
        <c:crossAx val="445603984"/>
        <c:crosses val="autoZero"/>
        <c:auto val="1"/>
        <c:lblAlgn val="ctr"/>
        <c:lblOffset val="100"/>
        <c:noMultiLvlLbl val="1"/>
      </c:catAx>
      <c:valAx>
        <c:axId val="4456039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456090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c r="A5" s="2"/>
      <c r="B5" s="147" t="str">
        <f>データ!H7</f>
        <v>鳥取県</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97600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中規模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2</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23639</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38.700000000000003</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96</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34200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106</v>
      </c>
      <c r="SN16" s="86"/>
      <c r="SO16" s="86"/>
      <c r="SP16" s="86"/>
      <c r="SQ16" s="86"/>
      <c r="SR16" s="86"/>
      <c r="SS16" s="86"/>
      <c r="ST16" s="86"/>
      <c r="SU16" s="86"/>
      <c r="SV16" s="86"/>
      <c r="SW16" s="86"/>
      <c r="SX16" s="86"/>
      <c r="SY16" s="86"/>
      <c r="SZ16" s="86"/>
      <c r="TA16" s="87"/>
    </row>
    <row r="17" spans="1:521" ht="13.5" customHeight="1">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74.55</v>
      </c>
      <c r="Y32" s="107"/>
      <c r="Z32" s="107"/>
      <c r="AA32" s="107"/>
      <c r="AB32" s="107"/>
      <c r="AC32" s="107"/>
      <c r="AD32" s="107"/>
      <c r="AE32" s="107"/>
      <c r="AF32" s="107"/>
      <c r="AG32" s="107"/>
      <c r="AH32" s="107"/>
      <c r="AI32" s="107"/>
      <c r="AJ32" s="107"/>
      <c r="AK32" s="107"/>
      <c r="AL32" s="107"/>
      <c r="AM32" s="107"/>
      <c r="AN32" s="107"/>
      <c r="AO32" s="107"/>
      <c r="AP32" s="107"/>
      <c r="AQ32" s="108"/>
      <c r="AR32" s="106">
        <f>データ!U6</f>
        <v>71.900000000000006</v>
      </c>
      <c r="AS32" s="107"/>
      <c r="AT32" s="107"/>
      <c r="AU32" s="107"/>
      <c r="AV32" s="107"/>
      <c r="AW32" s="107"/>
      <c r="AX32" s="107"/>
      <c r="AY32" s="107"/>
      <c r="AZ32" s="107"/>
      <c r="BA32" s="107"/>
      <c r="BB32" s="107"/>
      <c r="BC32" s="107"/>
      <c r="BD32" s="107"/>
      <c r="BE32" s="107"/>
      <c r="BF32" s="107"/>
      <c r="BG32" s="107"/>
      <c r="BH32" s="107"/>
      <c r="BI32" s="107"/>
      <c r="BJ32" s="107"/>
      <c r="BK32" s="108"/>
      <c r="BL32" s="106">
        <f>データ!V6</f>
        <v>68.709999999999994</v>
      </c>
      <c r="BM32" s="107"/>
      <c r="BN32" s="107"/>
      <c r="BO32" s="107"/>
      <c r="BP32" s="107"/>
      <c r="BQ32" s="107"/>
      <c r="BR32" s="107"/>
      <c r="BS32" s="107"/>
      <c r="BT32" s="107"/>
      <c r="BU32" s="107"/>
      <c r="BV32" s="107"/>
      <c r="BW32" s="107"/>
      <c r="BX32" s="107"/>
      <c r="BY32" s="107"/>
      <c r="BZ32" s="107"/>
      <c r="CA32" s="107"/>
      <c r="CB32" s="107"/>
      <c r="CC32" s="107"/>
      <c r="CD32" s="107"/>
      <c r="CE32" s="108"/>
      <c r="CF32" s="106">
        <f>データ!W6</f>
        <v>71.11</v>
      </c>
      <c r="CG32" s="107"/>
      <c r="CH32" s="107"/>
      <c r="CI32" s="107"/>
      <c r="CJ32" s="107"/>
      <c r="CK32" s="107"/>
      <c r="CL32" s="107"/>
      <c r="CM32" s="107"/>
      <c r="CN32" s="107"/>
      <c r="CO32" s="107"/>
      <c r="CP32" s="107"/>
      <c r="CQ32" s="107"/>
      <c r="CR32" s="107"/>
      <c r="CS32" s="107"/>
      <c r="CT32" s="107"/>
      <c r="CU32" s="107"/>
      <c r="CV32" s="107"/>
      <c r="CW32" s="107"/>
      <c r="CX32" s="107"/>
      <c r="CY32" s="108"/>
      <c r="CZ32" s="106">
        <f>データ!X6</f>
        <v>72.680000000000007</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685.68</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786.27</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837.87</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895.82</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963.57</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76.41</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123.73</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92.61</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68.099999999999994</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64.459999999999994</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1490.69</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1474.43</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1329.86</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1209.01</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1165.78</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119.31</v>
      </c>
      <c r="Y33" s="107"/>
      <c r="Z33" s="107"/>
      <c r="AA33" s="107"/>
      <c r="AB33" s="107"/>
      <c r="AC33" s="107"/>
      <c r="AD33" s="107"/>
      <c r="AE33" s="107"/>
      <c r="AF33" s="107"/>
      <c r="AG33" s="107"/>
      <c r="AH33" s="107"/>
      <c r="AI33" s="107"/>
      <c r="AJ33" s="107"/>
      <c r="AK33" s="107"/>
      <c r="AL33" s="107"/>
      <c r="AM33" s="107"/>
      <c r="AN33" s="107"/>
      <c r="AO33" s="107"/>
      <c r="AP33" s="107"/>
      <c r="AQ33" s="108"/>
      <c r="AR33" s="106">
        <f>データ!Z6</f>
        <v>116.37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117.28</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116.96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117.47</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50.52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52.25</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53.3</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50.25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51.91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605.5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551.42999999999995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687.99</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655.75</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578.19000000000005</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222.22</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216.41</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208.47</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193.85</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204.31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c r="A34" s="2"/>
      <c r="B34" s="26"/>
      <c r="C34" s="2"/>
      <c r="D34" s="2"/>
      <c r="E34" s="2"/>
      <c r="F34" s="2"/>
      <c r="G34" s="2"/>
      <c r="H34" s="2"/>
      <c r="I34" s="2"/>
      <c r="J34" s="66"/>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8"/>
      <c r="DV34" s="2"/>
      <c r="DW34" s="2"/>
      <c r="DX34" s="2"/>
      <c r="DY34" s="2"/>
      <c r="DZ34" s="2"/>
      <c r="EA34" s="2"/>
      <c r="EB34" s="2"/>
      <c r="EC34" s="2"/>
      <c r="ED34" s="66"/>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8"/>
      <c r="IP34" s="2"/>
      <c r="IQ34" s="2"/>
      <c r="IR34" s="2"/>
      <c r="IS34" s="2"/>
      <c r="IT34" s="2"/>
      <c r="IU34" s="2"/>
      <c r="IV34" s="2"/>
      <c r="IW34" s="2"/>
      <c r="IX34" s="66"/>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8"/>
      <c r="NJ34" s="2"/>
      <c r="NK34" s="2"/>
      <c r="NL34" s="2"/>
      <c r="NM34" s="2"/>
      <c r="NN34" s="2"/>
      <c r="NO34" s="2"/>
      <c r="NP34" s="2"/>
      <c r="NQ34" s="2"/>
      <c r="NR34" s="66"/>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8"/>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104</v>
      </c>
      <c r="SN48" s="86"/>
      <c r="SO48" s="86"/>
      <c r="SP48" s="86"/>
      <c r="SQ48" s="86"/>
      <c r="SR48" s="86"/>
      <c r="SS48" s="86"/>
      <c r="ST48" s="86"/>
      <c r="SU48" s="86"/>
      <c r="SV48" s="86"/>
      <c r="SW48" s="86"/>
      <c r="SX48" s="86"/>
      <c r="SY48" s="86"/>
      <c r="SZ48" s="86"/>
      <c r="TA48" s="87"/>
    </row>
    <row r="49" spans="1:521" ht="13.5" customHeight="1">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65.92</v>
      </c>
      <c r="Y55" s="107"/>
      <c r="Z55" s="107"/>
      <c r="AA55" s="107"/>
      <c r="AB55" s="107"/>
      <c r="AC55" s="107"/>
      <c r="AD55" s="107"/>
      <c r="AE55" s="107"/>
      <c r="AF55" s="107"/>
      <c r="AG55" s="107"/>
      <c r="AH55" s="107"/>
      <c r="AI55" s="107"/>
      <c r="AJ55" s="107"/>
      <c r="AK55" s="107"/>
      <c r="AL55" s="107"/>
      <c r="AM55" s="107"/>
      <c r="AN55" s="107"/>
      <c r="AO55" s="107"/>
      <c r="AP55" s="107"/>
      <c r="AQ55" s="108"/>
      <c r="AR55" s="106">
        <f>データ!BM6</f>
        <v>63.32</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59.98</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62.39</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63.2</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44.88</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45.94</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49.13</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46.81</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45.29</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24.47</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24.78</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24.84</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24.55</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24.22</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36.94</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34.840000000000003</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35.19</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35.299999999999997</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35.04</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109.19</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105.24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105.71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105.06</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106.98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25.13</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26.03</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25.98</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26.84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26.08</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40.97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40.69</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40.67</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40.89</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41.59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63.26</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62.7</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62.59</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61.76</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62.75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c r="A57" s="2"/>
      <c r="B57" s="26"/>
      <c r="C57" s="2"/>
      <c r="D57" s="2"/>
      <c r="E57" s="2"/>
      <c r="F57" s="2"/>
      <c r="G57" s="2"/>
      <c r="H57" s="2"/>
      <c r="I57" s="2"/>
      <c r="J57" s="66"/>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8"/>
      <c r="DV57" s="2"/>
      <c r="DW57" s="2"/>
      <c r="DX57" s="2"/>
      <c r="DY57" s="2"/>
      <c r="DZ57" s="2"/>
      <c r="EA57" s="2"/>
      <c r="EB57" s="2"/>
      <c r="EC57" s="2"/>
      <c r="ED57" s="66"/>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c r="GS57" s="67"/>
      <c r="GT57" s="67"/>
      <c r="GU57" s="67"/>
      <c r="GV57" s="67"/>
      <c r="GW57" s="67"/>
      <c r="GX57" s="67"/>
      <c r="GY57" s="67"/>
      <c r="GZ57" s="67"/>
      <c r="HA57" s="67"/>
      <c r="HB57" s="67"/>
      <c r="HC57" s="67"/>
      <c r="HD57" s="67"/>
      <c r="HE57" s="67"/>
      <c r="HF57" s="67"/>
      <c r="HG57" s="67"/>
      <c r="HH57" s="67"/>
      <c r="HI57" s="67"/>
      <c r="HJ57" s="67"/>
      <c r="HK57" s="67"/>
      <c r="HL57" s="67"/>
      <c r="HM57" s="67"/>
      <c r="HN57" s="67"/>
      <c r="HO57" s="67"/>
      <c r="HP57" s="67"/>
      <c r="HQ57" s="67"/>
      <c r="HR57" s="67"/>
      <c r="HS57" s="67"/>
      <c r="HT57" s="67"/>
      <c r="HU57" s="67"/>
      <c r="HV57" s="67"/>
      <c r="HW57" s="67"/>
      <c r="HX57" s="67"/>
      <c r="HY57" s="67"/>
      <c r="HZ57" s="67"/>
      <c r="IA57" s="67"/>
      <c r="IB57" s="67"/>
      <c r="IC57" s="67"/>
      <c r="ID57" s="67"/>
      <c r="IE57" s="67"/>
      <c r="IF57" s="67"/>
      <c r="IG57" s="67"/>
      <c r="IH57" s="67"/>
      <c r="II57" s="67"/>
      <c r="IJ57" s="67"/>
      <c r="IK57" s="67"/>
      <c r="IL57" s="67"/>
      <c r="IM57" s="67"/>
      <c r="IN57" s="67"/>
      <c r="IO57" s="68"/>
      <c r="IP57" s="2"/>
      <c r="IQ57" s="2"/>
      <c r="IR57" s="2"/>
      <c r="IS57" s="2"/>
      <c r="IT57" s="2"/>
      <c r="IU57" s="2"/>
      <c r="IV57" s="2"/>
      <c r="IW57" s="2"/>
      <c r="IX57" s="66"/>
      <c r="IY57" s="67"/>
      <c r="IZ57" s="67"/>
      <c r="JA57" s="67"/>
      <c r="JB57" s="67"/>
      <c r="JC57" s="67"/>
      <c r="JD57" s="67"/>
      <c r="JE57" s="67"/>
      <c r="JF57" s="67"/>
      <c r="JG57" s="67"/>
      <c r="JH57" s="67"/>
      <c r="JI57" s="67"/>
      <c r="JJ57" s="67"/>
      <c r="JK57" s="67"/>
      <c r="JL57" s="67"/>
      <c r="JM57" s="67"/>
      <c r="JN57" s="67"/>
      <c r="JO57" s="67"/>
      <c r="JP57" s="67"/>
      <c r="JQ57" s="67"/>
      <c r="JR57" s="67"/>
      <c r="JS57" s="67"/>
      <c r="JT57" s="67"/>
      <c r="JU57" s="67"/>
      <c r="JV57" s="67"/>
      <c r="JW57" s="67"/>
      <c r="JX57" s="67"/>
      <c r="JY57" s="67"/>
      <c r="JZ57" s="67"/>
      <c r="KA57" s="67"/>
      <c r="KB57" s="67"/>
      <c r="KC57" s="67"/>
      <c r="KD57" s="67"/>
      <c r="KE57" s="67"/>
      <c r="KF57" s="67"/>
      <c r="KG57" s="67"/>
      <c r="KH57" s="67"/>
      <c r="KI57" s="67"/>
      <c r="KJ57" s="67"/>
      <c r="KK57" s="67"/>
      <c r="KL57" s="67"/>
      <c r="KM57" s="67"/>
      <c r="KN57" s="67"/>
      <c r="KO57" s="67"/>
      <c r="KP57" s="67"/>
      <c r="KQ57" s="67"/>
      <c r="KR57" s="67"/>
      <c r="KS57" s="67"/>
      <c r="KT57" s="67"/>
      <c r="KU57" s="67"/>
      <c r="KV57" s="67"/>
      <c r="KW57" s="67"/>
      <c r="KX57" s="67"/>
      <c r="KY57" s="67"/>
      <c r="KZ57" s="67"/>
      <c r="LA57" s="67"/>
      <c r="LB57" s="67"/>
      <c r="LC57" s="67"/>
      <c r="LD57" s="67"/>
      <c r="LE57" s="67"/>
      <c r="LF57" s="67"/>
      <c r="LG57" s="67"/>
      <c r="LH57" s="67"/>
      <c r="LI57" s="67"/>
      <c r="LJ57" s="67"/>
      <c r="LK57" s="67"/>
      <c r="LL57" s="67"/>
      <c r="LM57" s="67"/>
      <c r="LN57" s="67"/>
      <c r="LO57" s="67"/>
      <c r="LP57" s="67"/>
      <c r="LQ57" s="67"/>
      <c r="LR57" s="67"/>
      <c r="LS57" s="67"/>
      <c r="LT57" s="67"/>
      <c r="LU57" s="67"/>
      <c r="LV57" s="67"/>
      <c r="LW57" s="67"/>
      <c r="LX57" s="67"/>
      <c r="LY57" s="67"/>
      <c r="LZ57" s="67"/>
      <c r="MA57" s="67"/>
      <c r="MB57" s="67"/>
      <c r="MC57" s="67"/>
      <c r="MD57" s="67"/>
      <c r="ME57" s="67"/>
      <c r="MF57" s="67"/>
      <c r="MG57" s="67"/>
      <c r="MH57" s="67"/>
      <c r="MI57" s="67"/>
      <c r="MJ57" s="67"/>
      <c r="MK57" s="67"/>
      <c r="ML57" s="67"/>
      <c r="MM57" s="67"/>
      <c r="MN57" s="67"/>
      <c r="MO57" s="67"/>
      <c r="MP57" s="67"/>
      <c r="MQ57" s="67"/>
      <c r="MR57" s="67"/>
      <c r="MS57" s="67"/>
      <c r="MT57" s="67"/>
      <c r="MU57" s="67"/>
      <c r="MV57" s="67"/>
      <c r="MW57" s="67"/>
      <c r="MX57" s="67"/>
      <c r="MY57" s="67"/>
      <c r="MZ57" s="67"/>
      <c r="NA57" s="67"/>
      <c r="NB57" s="67"/>
      <c r="NC57" s="67"/>
      <c r="ND57" s="67"/>
      <c r="NE57" s="67"/>
      <c r="NF57" s="67"/>
      <c r="NG57" s="67"/>
      <c r="NH57" s="67"/>
      <c r="NI57" s="68"/>
      <c r="NJ57" s="2"/>
      <c r="NK57" s="2"/>
      <c r="NL57" s="2"/>
      <c r="NM57" s="2"/>
      <c r="NN57" s="2"/>
      <c r="NO57" s="2"/>
      <c r="NP57" s="2"/>
      <c r="NQ57" s="2"/>
      <c r="NR57" s="66"/>
      <c r="NS57" s="67"/>
      <c r="NT57" s="67"/>
      <c r="NU57" s="67"/>
      <c r="NV57" s="67"/>
      <c r="NW57" s="67"/>
      <c r="NX57" s="67"/>
      <c r="NY57" s="67"/>
      <c r="NZ57" s="67"/>
      <c r="OA57" s="67"/>
      <c r="OB57" s="67"/>
      <c r="OC57" s="67"/>
      <c r="OD57" s="67"/>
      <c r="OE57" s="67"/>
      <c r="OF57" s="67"/>
      <c r="OG57" s="67"/>
      <c r="OH57" s="67"/>
      <c r="OI57" s="67"/>
      <c r="OJ57" s="67"/>
      <c r="OK57" s="67"/>
      <c r="OL57" s="67"/>
      <c r="OM57" s="67"/>
      <c r="ON57" s="67"/>
      <c r="OO57" s="67"/>
      <c r="OP57" s="67"/>
      <c r="OQ57" s="67"/>
      <c r="OR57" s="67"/>
      <c r="OS57" s="67"/>
      <c r="OT57" s="67"/>
      <c r="OU57" s="67"/>
      <c r="OV57" s="67"/>
      <c r="OW57" s="67"/>
      <c r="OX57" s="67"/>
      <c r="OY57" s="67"/>
      <c r="OZ57" s="67"/>
      <c r="PA57" s="67"/>
      <c r="PB57" s="67"/>
      <c r="PC57" s="67"/>
      <c r="PD57" s="67"/>
      <c r="PE57" s="67"/>
      <c r="PF57" s="67"/>
      <c r="PG57" s="67"/>
      <c r="PH57" s="67"/>
      <c r="PI57" s="67"/>
      <c r="PJ57" s="67"/>
      <c r="PK57" s="67"/>
      <c r="PL57" s="67"/>
      <c r="PM57" s="67"/>
      <c r="PN57" s="67"/>
      <c r="PO57" s="67"/>
      <c r="PP57" s="67"/>
      <c r="PQ57" s="67"/>
      <c r="PR57" s="67"/>
      <c r="PS57" s="67"/>
      <c r="PT57" s="67"/>
      <c r="PU57" s="67"/>
      <c r="PV57" s="67"/>
      <c r="PW57" s="67"/>
      <c r="PX57" s="67"/>
      <c r="PY57" s="67"/>
      <c r="PZ57" s="67"/>
      <c r="QA57" s="67"/>
      <c r="QB57" s="67"/>
      <c r="QC57" s="67"/>
      <c r="QD57" s="67"/>
      <c r="QE57" s="67"/>
      <c r="QF57" s="67"/>
      <c r="QG57" s="67"/>
      <c r="QH57" s="67"/>
      <c r="QI57" s="67"/>
      <c r="QJ57" s="67"/>
      <c r="QK57" s="67"/>
      <c r="QL57" s="67"/>
      <c r="QM57" s="67"/>
      <c r="QN57" s="67"/>
      <c r="QO57" s="67"/>
      <c r="QP57" s="67"/>
      <c r="QQ57" s="67"/>
      <c r="QR57" s="67"/>
      <c r="QS57" s="67"/>
      <c r="QT57" s="67"/>
      <c r="QU57" s="67"/>
      <c r="QV57" s="67"/>
      <c r="QW57" s="67"/>
      <c r="QX57" s="67"/>
      <c r="QY57" s="67"/>
      <c r="QZ57" s="67"/>
      <c r="RA57" s="67"/>
      <c r="RB57" s="67"/>
      <c r="RC57" s="67"/>
      <c r="RD57" s="67"/>
      <c r="RE57" s="67"/>
      <c r="RF57" s="67"/>
      <c r="RG57" s="67"/>
      <c r="RH57" s="67"/>
      <c r="RI57" s="67"/>
      <c r="RJ57" s="67"/>
      <c r="RK57" s="67"/>
      <c r="RL57" s="67"/>
      <c r="RM57" s="67"/>
      <c r="RN57" s="67"/>
      <c r="RO57" s="67"/>
      <c r="RP57" s="67"/>
      <c r="RQ57" s="67"/>
      <c r="RR57" s="67"/>
      <c r="RS57" s="67"/>
      <c r="RT57" s="67"/>
      <c r="RU57" s="67"/>
      <c r="RV57" s="67"/>
      <c r="RW57" s="67"/>
      <c r="RX57" s="67"/>
      <c r="RY57" s="67"/>
      <c r="RZ57" s="67"/>
      <c r="SA57" s="67"/>
      <c r="SB57" s="67"/>
      <c r="SC57" s="68"/>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49.59</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51.86</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54.17</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56.38</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57.81</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52.28</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52.28</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52.28</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52.28</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52.28</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54.49</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55.39</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55.25</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57.11</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57.57</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42</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43.33</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44.05</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51.87</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52.33</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0.48</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0.52</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1.3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0.28000000000000003</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0.77</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c r="A82" s="2"/>
      <c r="B82" s="26"/>
      <c r="C82" s="2"/>
      <c r="D82" s="2"/>
      <c r="E82" s="2"/>
      <c r="F82" s="2"/>
      <c r="G82" s="2"/>
      <c r="H82" s="2"/>
      <c r="I82" s="2"/>
      <c r="J82" s="66"/>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8"/>
      <c r="FF82" s="2"/>
      <c r="FG82" s="2"/>
      <c r="FH82" s="2"/>
      <c r="FI82" s="2"/>
      <c r="FJ82" s="2"/>
      <c r="FK82" s="2"/>
      <c r="FL82" s="2"/>
      <c r="FM82" s="2"/>
      <c r="FN82" s="2"/>
      <c r="FO82" s="2"/>
      <c r="FP82" s="2"/>
      <c r="FQ82" s="2"/>
      <c r="FR82" s="2"/>
      <c r="FS82" s="2"/>
      <c r="FT82" s="2"/>
      <c r="FU82" s="2"/>
      <c r="FV82" s="66"/>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c r="HW82" s="67"/>
      <c r="HX82" s="67"/>
      <c r="HY82" s="67"/>
      <c r="HZ82" s="67"/>
      <c r="IA82" s="67"/>
      <c r="IB82" s="67"/>
      <c r="IC82" s="67"/>
      <c r="ID82" s="67"/>
      <c r="IE82" s="67"/>
      <c r="IF82" s="67"/>
      <c r="IG82" s="67"/>
      <c r="IH82" s="67"/>
      <c r="II82" s="67"/>
      <c r="IJ82" s="67"/>
      <c r="IK82" s="67"/>
      <c r="IL82" s="67"/>
      <c r="IM82" s="67"/>
      <c r="IN82" s="67"/>
      <c r="IO82" s="67"/>
      <c r="IP82" s="67"/>
      <c r="IQ82" s="67"/>
      <c r="IR82" s="67"/>
      <c r="IS82" s="67"/>
      <c r="IT82" s="67"/>
      <c r="IU82" s="67"/>
      <c r="IV82" s="67"/>
      <c r="IW82" s="67"/>
      <c r="IX82" s="67"/>
      <c r="IY82" s="67"/>
      <c r="IZ82" s="67"/>
      <c r="JA82" s="67"/>
      <c r="JB82" s="67"/>
      <c r="JC82" s="67"/>
      <c r="JD82" s="67"/>
      <c r="JE82" s="67"/>
      <c r="JF82" s="67"/>
      <c r="JG82" s="67"/>
      <c r="JH82" s="67"/>
      <c r="JI82" s="67"/>
      <c r="JJ82" s="67"/>
      <c r="JK82" s="67"/>
      <c r="JL82" s="67"/>
      <c r="JM82" s="67"/>
      <c r="JN82" s="67"/>
      <c r="JO82" s="67"/>
      <c r="JP82" s="67"/>
      <c r="JQ82" s="67"/>
      <c r="JR82" s="67"/>
      <c r="JS82" s="67"/>
      <c r="JT82" s="67"/>
      <c r="JU82" s="67"/>
      <c r="JV82" s="67"/>
      <c r="JW82" s="67"/>
      <c r="JX82" s="67"/>
      <c r="JY82" s="67"/>
      <c r="JZ82" s="67"/>
      <c r="KA82" s="67"/>
      <c r="KB82" s="67"/>
      <c r="KC82" s="67"/>
      <c r="KD82" s="67"/>
      <c r="KE82" s="67"/>
      <c r="KF82" s="67"/>
      <c r="KG82" s="67"/>
      <c r="KH82" s="67"/>
      <c r="KI82" s="67"/>
      <c r="KJ82" s="67"/>
      <c r="KK82" s="67"/>
      <c r="KL82" s="67"/>
      <c r="KM82" s="67"/>
      <c r="KN82" s="67"/>
      <c r="KO82" s="67"/>
      <c r="KP82" s="67"/>
      <c r="KQ82" s="67"/>
      <c r="KR82" s="67"/>
      <c r="KS82" s="67"/>
      <c r="KT82" s="67"/>
      <c r="KU82" s="67"/>
      <c r="KV82" s="67"/>
      <c r="KW82" s="67"/>
      <c r="KX82" s="67"/>
      <c r="KY82" s="67"/>
      <c r="KZ82" s="67"/>
      <c r="LA82" s="67"/>
      <c r="LB82" s="67"/>
      <c r="LC82" s="67"/>
      <c r="LD82" s="67"/>
      <c r="LE82" s="67"/>
      <c r="LF82" s="67"/>
      <c r="LG82" s="67"/>
      <c r="LH82" s="67"/>
      <c r="LI82" s="67"/>
      <c r="LJ82" s="67"/>
      <c r="LK82" s="67"/>
      <c r="LL82" s="67"/>
      <c r="LM82" s="67"/>
      <c r="LN82" s="67"/>
      <c r="LO82" s="67"/>
      <c r="LP82" s="67"/>
      <c r="LQ82" s="68"/>
      <c r="LR82" s="2"/>
      <c r="LS82" s="2"/>
      <c r="LT82" s="2"/>
      <c r="LU82" s="2"/>
      <c r="LV82" s="2"/>
      <c r="LW82" s="2"/>
      <c r="LX82" s="2"/>
      <c r="LY82" s="2"/>
      <c r="LZ82" s="2"/>
      <c r="MA82" s="2"/>
      <c r="MB82" s="2"/>
      <c r="MC82" s="2"/>
      <c r="MD82" s="2"/>
      <c r="ME82" s="2"/>
      <c r="MF82" s="2"/>
      <c r="MG82" s="2"/>
      <c r="MH82" s="66"/>
      <c r="MI82" s="67"/>
      <c r="MJ82" s="67"/>
      <c r="MK82" s="67"/>
      <c r="ML82" s="67"/>
      <c r="MM82" s="67"/>
      <c r="MN82" s="67"/>
      <c r="MO82" s="67"/>
      <c r="MP82" s="67"/>
      <c r="MQ82" s="67"/>
      <c r="MR82" s="67"/>
      <c r="MS82" s="67"/>
      <c r="MT82" s="67"/>
      <c r="MU82" s="67"/>
      <c r="MV82" s="67"/>
      <c r="MW82" s="67"/>
      <c r="MX82" s="67"/>
      <c r="MY82" s="67"/>
      <c r="MZ82" s="67"/>
      <c r="NA82" s="67"/>
      <c r="NB82" s="67"/>
      <c r="NC82" s="67"/>
      <c r="ND82" s="67"/>
      <c r="NE82" s="67"/>
      <c r="NF82" s="67"/>
      <c r="NG82" s="67"/>
      <c r="NH82" s="67"/>
      <c r="NI82" s="67"/>
      <c r="NJ82" s="67"/>
      <c r="NK82" s="67"/>
      <c r="NL82" s="67"/>
      <c r="NM82" s="67"/>
      <c r="NN82" s="67"/>
      <c r="NO82" s="67"/>
      <c r="NP82" s="67"/>
      <c r="NQ82" s="67"/>
      <c r="NR82" s="67"/>
      <c r="NS82" s="67"/>
      <c r="NT82" s="67"/>
      <c r="NU82" s="67"/>
      <c r="NV82" s="67"/>
      <c r="NW82" s="67"/>
      <c r="NX82" s="67"/>
      <c r="NY82" s="67"/>
      <c r="NZ82" s="67"/>
      <c r="OA82" s="67"/>
      <c r="OB82" s="67"/>
      <c r="OC82" s="67"/>
      <c r="OD82" s="67"/>
      <c r="OE82" s="67"/>
      <c r="OF82" s="67"/>
      <c r="OG82" s="67"/>
      <c r="OH82" s="67"/>
      <c r="OI82" s="67"/>
      <c r="OJ82" s="67"/>
      <c r="OK82" s="67"/>
      <c r="OL82" s="67"/>
      <c r="OM82" s="67"/>
      <c r="ON82" s="67"/>
      <c r="OO82" s="67"/>
      <c r="OP82" s="67"/>
      <c r="OQ82" s="67"/>
      <c r="OR82" s="67"/>
      <c r="OS82" s="67"/>
      <c r="OT82" s="67"/>
      <c r="OU82" s="67"/>
      <c r="OV82" s="67"/>
      <c r="OW82" s="67"/>
      <c r="OX82" s="67"/>
      <c r="OY82" s="67"/>
      <c r="OZ82" s="67"/>
      <c r="PA82" s="67"/>
      <c r="PB82" s="67"/>
      <c r="PC82" s="67"/>
      <c r="PD82" s="67"/>
      <c r="PE82" s="67"/>
      <c r="PF82" s="67"/>
      <c r="PG82" s="67"/>
      <c r="PH82" s="67"/>
      <c r="PI82" s="67"/>
      <c r="PJ82" s="67"/>
      <c r="PK82" s="67"/>
      <c r="PL82" s="67"/>
      <c r="PM82" s="67"/>
      <c r="PN82" s="67"/>
      <c r="PO82" s="67"/>
      <c r="PP82" s="67"/>
      <c r="PQ82" s="67"/>
      <c r="PR82" s="67"/>
      <c r="PS82" s="67"/>
      <c r="PT82" s="67"/>
      <c r="PU82" s="67"/>
      <c r="PV82" s="67"/>
      <c r="PW82" s="67"/>
      <c r="PX82" s="67"/>
      <c r="PY82" s="67"/>
      <c r="PZ82" s="67"/>
      <c r="QA82" s="67"/>
      <c r="QB82" s="67"/>
      <c r="QC82" s="67"/>
      <c r="QD82" s="67"/>
      <c r="QE82" s="67"/>
      <c r="QF82" s="67"/>
      <c r="QG82" s="67"/>
      <c r="QH82" s="67"/>
      <c r="QI82" s="67"/>
      <c r="QJ82" s="67"/>
      <c r="QK82" s="67"/>
      <c r="QL82" s="67"/>
      <c r="QM82" s="67"/>
      <c r="QN82" s="67"/>
      <c r="QO82" s="67"/>
      <c r="QP82" s="67"/>
      <c r="QQ82" s="67"/>
      <c r="QR82" s="67"/>
      <c r="QS82" s="67"/>
      <c r="QT82" s="67"/>
      <c r="QU82" s="67"/>
      <c r="QV82" s="67"/>
      <c r="QW82" s="67"/>
      <c r="QX82" s="67"/>
      <c r="QY82" s="67"/>
      <c r="QZ82" s="67"/>
      <c r="RA82" s="67"/>
      <c r="RB82" s="67"/>
      <c r="RC82" s="67"/>
      <c r="RD82" s="67"/>
      <c r="RE82" s="67"/>
      <c r="RF82" s="67"/>
      <c r="RG82" s="67"/>
      <c r="RH82" s="67"/>
      <c r="RI82" s="67"/>
      <c r="RJ82" s="67"/>
      <c r="RK82" s="67"/>
      <c r="RL82" s="67"/>
      <c r="RM82" s="67"/>
      <c r="RN82" s="67"/>
      <c r="RO82" s="67"/>
      <c r="RP82" s="67"/>
      <c r="RQ82" s="67"/>
      <c r="RR82" s="67"/>
      <c r="RS82" s="67"/>
      <c r="RT82" s="67"/>
      <c r="RU82" s="67"/>
      <c r="RV82" s="67"/>
      <c r="RW82" s="67"/>
      <c r="RX82" s="67"/>
      <c r="RY82" s="67"/>
      <c r="RZ82" s="67"/>
      <c r="SA82" s="67"/>
      <c r="SB82" s="67"/>
      <c r="SC82" s="68"/>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9" t="s">
        <v>29</v>
      </c>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t="s">
        <v>30</v>
      </c>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t="s">
        <v>31</v>
      </c>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t="s">
        <v>32</v>
      </c>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t="s">
        <v>33</v>
      </c>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t="s">
        <v>34</v>
      </c>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t="s">
        <v>35</v>
      </c>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t="s">
        <v>36</v>
      </c>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t="s">
        <v>29</v>
      </c>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t="s">
        <v>30</v>
      </c>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t="s">
        <v>31</v>
      </c>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70" t="str">
        <f>データ!AD6</f>
        <v>【119.03】</v>
      </c>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t="str">
        <f>データ!AO6</f>
        <v>【25.49】</v>
      </c>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t="str">
        <f>データ!AZ6</f>
        <v>【420.52】</v>
      </c>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t="str">
        <f>データ!BK6</f>
        <v>【238.81】</v>
      </c>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t="str">
        <f>データ!BV6</f>
        <v>【115.00】</v>
      </c>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t="str">
        <f>データ!CG6</f>
        <v>【18.60】</v>
      </c>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0"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0"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70"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70"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NexU7LHp0XW3fl8+f7E0oyejAbOrGlzam3SWsENiPfTSXssPVZqHBsUxD96ZFmrRWmwS0m0Go/bXms2RjcC3Yw==" saltValue="Hgqcqs9SWSkkOPWfhdm/Q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74.55</v>
      </c>
      <c r="U6" s="52">
        <f>U7</f>
        <v>71.900000000000006</v>
      </c>
      <c r="V6" s="52">
        <f>V7</f>
        <v>68.709999999999994</v>
      </c>
      <c r="W6" s="52">
        <f>W7</f>
        <v>71.11</v>
      </c>
      <c r="X6" s="52">
        <f t="shared" si="3"/>
        <v>72.680000000000007</v>
      </c>
      <c r="Y6" s="52">
        <f t="shared" si="3"/>
        <v>119.31</v>
      </c>
      <c r="Z6" s="52">
        <f t="shared" si="3"/>
        <v>116.37</v>
      </c>
      <c r="AA6" s="52">
        <f t="shared" si="3"/>
        <v>117.28</v>
      </c>
      <c r="AB6" s="52">
        <f t="shared" si="3"/>
        <v>116.96</v>
      </c>
      <c r="AC6" s="52">
        <f t="shared" si="3"/>
        <v>117.47</v>
      </c>
      <c r="AD6" s="50" t="str">
        <f>IF(AD7="-","【-】","【"&amp;SUBSTITUTE(TEXT(AD7,"#,##0.00"),"-","△")&amp;"】")</f>
        <v>【119.03】</v>
      </c>
      <c r="AE6" s="52">
        <f t="shared" si="3"/>
        <v>685.68</v>
      </c>
      <c r="AF6" s="52">
        <f>AF7</f>
        <v>786.27</v>
      </c>
      <c r="AG6" s="52">
        <f>AG7</f>
        <v>837.87</v>
      </c>
      <c r="AH6" s="52">
        <f>AH7</f>
        <v>895.82</v>
      </c>
      <c r="AI6" s="52">
        <f t="shared" si="3"/>
        <v>963.57</v>
      </c>
      <c r="AJ6" s="52">
        <f t="shared" si="3"/>
        <v>50.52</v>
      </c>
      <c r="AK6" s="52">
        <f t="shared" si="3"/>
        <v>52.25</v>
      </c>
      <c r="AL6" s="52">
        <f t="shared" si="3"/>
        <v>53.3</v>
      </c>
      <c r="AM6" s="52">
        <f t="shared" si="3"/>
        <v>50.25</v>
      </c>
      <c r="AN6" s="52">
        <f t="shared" si="3"/>
        <v>51.91</v>
      </c>
      <c r="AO6" s="50" t="str">
        <f>IF(AO7="-","【-】","【"&amp;SUBSTITUTE(TEXT(AO7,"#,##0.00"),"-","△")&amp;"】")</f>
        <v>【25.49】</v>
      </c>
      <c r="AP6" s="52">
        <f t="shared" si="3"/>
        <v>76.41</v>
      </c>
      <c r="AQ6" s="52">
        <f>AQ7</f>
        <v>123.73</v>
      </c>
      <c r="AR6" s="52">
        <f>AR7</f>
        <v>92.61</v>
      </c>
      <c r="AS6" s="52">
        <f>AS7</f>
        <v>68.099999999999994</v>
      </c>
      <c r="AT6" s="52">
        <f t="shared" si="3"/>
        <v>64.459999999999994</v>
      </c>
      <c r="AU6" s="52">
        <f t="shared" si="3"/>
        <v>605.5</v>
      </c>
      <c r="AV6" s="52">
        <f t="shared" si="3"/>
        <v>551.42999999999995</v>
      </c>
      <c r="AW6" s="52">
        <f t="shared" si="3"/>
        <v>687.99</v>
      </c>
      <c r="AX6" s="52">
        <f t="shared" si="3"/>
        <v>655.75</v>
      </c>
      <c r="AY6" s="52">
        <f t="shared" si="3"/>
        <v>578.19000000000005</v>
      </c>
      <c r="AZ6" s="50" t="str">
        <f>IF(AZ7="-","【-】","【"&amp;SUBSTITUTE(TEXT(AZ7,"#,##0.00"),"-","△")&amp;"】")</f>
        <v>【420.52】</v>
      </c>
      <c r="BA6" s="52">
        <f t="shared" si="3"/>
        <v>1490.69</v>
      </c>
      <c r="BB6" s="52">
        <f>BB7</f>
        <v>1474.43</v>
      </c>
      <c r="BC6" s="52">
        <f>BC7</f>
        <v>1329.86</v>
      </c>
      <c r="BD6" s="52">
        <f>BD7</f>
        <v>1209.01</v>
      </c>
      <c r="BE6" s="52">
        <f t="shared" si="3"/>
        <v>1165.78</v>
      </c>
      <c r="BF6" s="52">
        <f t="shared" si="3"/>
        <v>222.22</v>
      </c>
      <c r="BG6" s="52">
        <f t="shared" si="3"/>
        <v>216.41</v>
      </c>
      <c r="BH6" s="52">
        <f t="shared" si="3"/>
        <v>208.47</v>
      </c>
      <c r="BI6" s="52">
        <f t="shared" si="3"/>
        <v>193.85</v>
      </c>
      <c r="BJ6" s="52">
        <f t="shared" si="3"/>
        <v>204.31</v>
      </c>
      <c r="BK6" s="50" t="str">
        <f>IF(BK7="-","【-】","【"&amp;SUBSTITUTE(TEXT(BK7,"#,##0.00"),"-","△")&amp;"】")</f>
        <v>【238.81】</v>
      </c>
      <c r="BL6" s="52">
        <f t="shared" si="3"/>
        <v>65.92</v>
      </c>
      <c r="BM6" s="52">
        <f>BM7</f>
        <v>63.32</v>
      </c>
      <c r="BN6" s="52">
        <f>BN7</f>
        <v>59.98</v>
      </c>
      <c r="BO6" s="52">
        <f>BO7</f>
        <v>62.39</v>
      </c>
      <c r="BP6" s="52">
        <f t="shared" si="3"/>
        <v>63.2</v>
      </c>
      <c r="BQ6" s="52">
        <f t="shared" si="3"/>
        <v>109.19</v>
      </c>
      <c r="BR6" s="52">
        <f t="shared" si="3"/>
        <v>105.24</v>
      </c>
      <c r="BS6" s="52">
        <f t="shared" si="3"/>
        <v>105.71</v>
      </c>
      <c r="BT6" s="52">
        <f t="shared" si="3"/>
        <v>105.06</v>
      </c>
      <c r="BU6" s="52">
        <f t="shared" si="3"/>
        <v>106.98</v>
      </c>
      <c r="BV6" s="50" t="str">
        <f>IF(BV7="-","【-】","【"&amp;SUBSTITUTE(TEXT(BV7,"#,##0.00"),"-","△")&amp;"】")</f>
        <v>【115.00】</v>
      </c>
      <c r="BW6" s="52">
        <f t="shared" si="3"/>
        <v>44.88</v>
      </c>
      <c r="BX6" s="52">
        <f>BX7</f>
        <v>45.94</v>
      </c>
      <c r="BY6" s="52">
        <f>BY7</f>
        <v>49.13</v>
      </c>
      <c r="BZ6" s="52">
        <f>BZ7</f>
        <v>46.81</v>
      </c>
      <c r="CA6" s="52">
        <f t="shared" si="3"/>
        <v>45.29</v>
      </c>
      <c r="CB6" s="52">
        <f t="shared" si="3"/>
        <v>25.13</v>
      </c>
      <c r="CC6" s="52">
        <f t="shared" si="3"/>
        <v>26.03</v>
      </c>
      <c r="CD6" s="52">
        <f t="shared" si="3"/>
        <v>25.98</v>
      </c>
      <c r="CE6" s="52">
        <f t="shared" si="3"/>
        <v>26.84</v>
      </c>
      <c r="CF6" s="52">
        <f t="shared" ref="CF6" si="4">CF7</f>
        <v>26.08</v>
      </c>
      <c r="CG6" s="50" t="str">
        <f>IF(CG7="-","【-】","【"&amp;SUBSTITUTE(TEXT(CG7,"#,##0.00"),"-","△")&amp;"】")</f>
        <v>【18.60】</v>
      </c>
      <c r="CH6" s="52">
        <f t="shared" ref="CH6:CQ6" si="5">CH7</f>
        <v>24.47</v>
      </c>
      <c r="CI6" s="52">
        <f>CI7</f>
        <v>24.78</v>
      </c>
      <c r="CJ6" s="52">
        <f>CJ7</f>
        <v>24.84</v>
      </c>
      <c r="CK6" s="52">
        <f>CK7</f>
        <v>24.55</v>
      </c>
      <c r="CL6" s="52">
        <f t="shared" si="5"/>
        <v>24.22</v>
      </c>
      <c r="CM6" s="52">
        <f t="shared" si="5"/>
        <v>40.97</v>
      </c>
      <c r="CN6" s="52">
        <f t="shared" si="5"/>
        <v>40.69</v>
      </c>
      <c r="CO6" s="52">
        <f t="shared" si="5"/>
        <v>40.67</v>
      </c>
      <c r="CP6" s="52">
        <f t="shared" si="5"/>
        <v>40.89</v>
      </c>
      <c r="CQ6" s="52">
        <f t="shared" si="5"/>
        <v>41.59</v>
      </c>
      <c r="CR6" s="50" t="str">
        <f>IF(CR7="-","【-】","【"&amp;SUBSTITUTE(TEXT(CR7,"#,##0.00"),"-","△")&amp;"】")</f>
        <v>【55.21】</v>
      </c>
      <c r="CS6" s="52">
        <f t="shared" ref="CS6:DB6" si="6">CS7</f>
        <v>36.94</v>
      </c>
      <c r="CT6" s="52">
        <f>CT7</f>
        <v>34.840000000000003</v>
      </c>
      <c r="CU6" s="52">
        <f>CU7</f>
        <v>35.19</v>
      </c>
      <c r="CV6" s="52">
        <f>CV7</f>
        <v>35.299999999999997</v>
      </c>
      <c r="CW6" s="52">
        <f t="shared" si="6"/>
        <v>35.04</v>
      </c>
      <c r="CX6" s="52">
        <f t="shared" si="6"/>
        <v>63.26</v>
      </c>
      <c r="CY6" s="52">
        <f t="shared" si="6"/>
        <v>62.7</v>
      </c>
      <c r="CZ6" s="52">
        <f t="shared" si="6"/>
        <v>62.59</v>
      </c>
      <c r="DA6" s="52">
        <f t="shared" si="6"/>
        <v>61.76</v>
      </c>
      <c r="DB6" s="52">
        <f t="shared" si="6"/>
        <v>62.75</v>
      </c>
      <c r="DC6" s="50" t="str">
        <f>IF(DC7="-","【-】","【"&amp;SUBSTITUTE(TEXT(DC7,"#,##0.00"),"-","△")&amp;"】")</f>
        <v>【77.39】</v>
      </c>
      <c r="DD6" s="52">
        <f t="shared" ref="DD6:DM6" si="7">DD7</f>
        <v>49.59</v>
      </c>
      <c r="DE6" s="52">
        <f>DE7</f>
        <v>51.86</v>
      </c>
      <c r="DF6" s="52">
        <f>DF7</f>
        <v>54.17</v>
      </c>
      <c r="DG6" s="52">
        <f>DG7</f>
        <v>56.38</v>
      </c>
      <c r="DH6" s="52">
        <f t="shared" si="7"/>
        <v>57.81</v>
      </c>
      <c r="DI6" s="52">
        <f t="shared" si="7"/>
        <v>54.49</v>
      </c>
      <c r="DJ6" s="52">
        <f t="shared" si="7"/>
        <v>55.39</v>
      </c>
      <c r="DK6" s="52">
        <f t="shared" si="7"/>
        <v>55.25</v>
      </c>
      <c r="DL6" s="52">
        <f t="shared" si="7"/>
        <v>57.11</v>
      </c>
      <c r="DM6" s="52">
        <f t="shared" si="7"/>
        <v>57.57</v>
      </c>
      <c r="DN6" s="50" t="str">
        <f>IF(DN7="-","【-】","【"&amp;SUBSTITUTE(TEXT(DN7,"#,##0.00"),"-","△")&amp;"】")</f>
        <v>【59.23】</v>
      </c>
      <c r="DO6" s="52">
        <f t="shared" ref="DO6:DX6" si="8">DO7</f>
        <v>52.28</v>
      </c>
      <c r="DP6" s="52">
        <f>DP7</f>
        <v>52.28</v>
      </c>
      <c r="DQ6" s="52">
        <f>DQ7</f>
        <v>52.28</v>
      </c>
      <c r="DR6" s="52">
        <f>DR7</f>
        <v>52.28</v>
      </c>
      <c r="DS6" s="52">
        <f t="shared" si="8"/>
        <v>52.28</v>
      </c>
      <c r="DT6" s="52">
        <f t="shared" si="8"/>
        <v>42</v>
      </c>
      <c r="DU6" s="52">
        <f t="shared" si="8"/>
        <v>43.33</v>
      </c>
      <c r="DV6" s="52">
        <f t="shared" si="8"/>
        <v>44.05</v>
      </c>
      <c r="DW6" s="52">
        <f t="shared" si="8"/>
        <v>51.87</v>
      </c>
      <c r="DX6" s="52">
        <f t="shared" si="8"/>
        <v>52.33</v>
      </c>
      <c r="DY6" s="50" t="str">
        <f>IF(DY7="-","【-】","【"&amp;SUBSTITUTE(TEXT(DY7,"#,##0.00"),"-","△")&amp;"】")</f>
        <v>【47.77】</v>
      </c>
      <c r="DZ6" s="52">
        <f t="shared" ref="DZ6:EI6" si="9">DZ7</f>
        <v>0</v>
      </c>
      <c r="EA6" s="52">
        <f>EA7</f>
        <v>0</v>
      </c>
      <c r="EB6" s="52">
        <f>EB7</f>
        <v>0</v>
      </c>
      <c r="EC6" s="52">
        <f>EC7</f>
        <v>0</v>
      </c>
      <c r="ED6" s="52">
        <f t="shared" si="9"/>
        <v>0</v>
      </c>
      <c r="EE6" s="52">
        <f t="shared" si="9"/>
        <v>0.48</v>
      </c>
      <c r="EF6" s="52">
        <f t="shared" si="9"/>
        <v>0.52</v>
      </c>
      <c r="EG6" s="52">
        <f t="shared" si="9"/>
        <v>1.3</v>
      </c>
      <c r="EH6" s="52">
        <f t="shared" si="9"/>
        <v>0.28000000000000003</v>
      </c>
      <c r="EI6" s="52">
        <f t="shared" si="9"/>
        <v>0.77</v>
      </c>
      <c r="EJ6" s="50" t="str">
        <f>IF(EJ7="-","【-】","【"&amp;SUBSTITUTE(TEXT(EJ7,"#,##0.00"),"-","△")&amp;"】")</f>
        <v>【0.34】</v>
      </c>
    </row>
    <row r="7" spans="1:140" s="53" customFormat="1">
      <c r="A7"/>
      <c r="B7" s="54" t="s">
        <v>87</v>
      </c>
      <c r="C7" s="54" t="s">
        <v>88</v>
      </c>
      <c r="D7" s="54" t="s">
        <v>89</v>
      </c>
      <c r="E7" s="54" t="s">
        <v>90</v>
      </c>
      <c r="F7" s="54" t="s">
        <v>91</v>
      </c>
      <c r="G7" s="54" t="s">
        <v>92</v>
      </c>
      <c r="H7" s="54" t="s">
        <v>93</v>
      </c>
      <c r="I7" s="54" t="s">
        <v>94</v>
      </c>
      <c r="J7" s="54" t="s">
        <v>95</v>
      </c>
      <c r="K7" s="55">
        <v>97600</v>
      </c>
      <c r="L7" s="54" t="s">
        <v>96</v>
      </c>
      <c r="M7" s="55">
        <v>2</v>
      </c>
      <c r="N7" s="55">
        <v>23639</v>
      </c>
      <c r="O7" s="56" t="s">
        <v>97</v>
      </c>
      <c r="P7" s="56">
        <v>38.700000000000003</v>
      </c>
      <c r="Q7" s="55">
        <v>96</v>
      </c>
      <c r="R7" s="55">
        <v>34200</v>
      </c>
      <c r="S7" s="54" t="s">
        <v>98</v>
      </c>
      <c r="T7" s="57">
        <v>74.55</v>
      </c>
      <c r="U7" s="57">
        <v>71.900000000000006</v>
      </c>
      <c r="V7" s="57">
        <v>68.709999999999994</v>
      </c>
      <c r="W7" s="57">
        <v>71.11</v>
      </c>
      <c r="X7" s="57">
        <v>72.680000000000007</v>
      </c>
      <c r="Y7" s="57">
        <v>119.31</v>
      </c>
      <c r="Z7" s="57">
        <v>116.37</v>
      </c>
      <c r="AA7" s="57">
        <v>117.28</v>
      </c>
      <c r="AB7" s="57">
        <v>116.96</v>
      </c>
      <c r="AC7" s="58">
        <v>117.47</v>
      </c>
      <c r="AD7" s="57">
        <v>119.03</v>
      </c>
      <c r="AE7" s="57">
        <v>685.68</v>
      </c>
      <c r="AF7" s="57">
        <v>786.27</v>
      </c>
      <c r="AG7" s="57">
        <v>837.87</v>
      </c>
      <c r="AH7" s="57">
        <v>895.82</v>
      </c>
      <c r="AI7" s="57">
        <v>963.57</v>
      </c>
      <c r="AJ7" s="57">
        <v>50.52</v>
      </c>
      <c r="AK7" s="57">
        <v>52.25</v>
      </c>
      <c r="AL7" s="57">
        <v>53.3</v>
      </c>
      <c r="AM7" s="57">
        <v>50.25</v>
      </c>
      <c r="AN7" s="57">
        <v>51.91</v>
      </c>
      <c r="AO7" s="57">
        <v>25.49</v>
      </c>
      <c r="AP7" s="57">
        <v>76.41</v>
      </c>
      <c r="AQ7" s="57">
        <v>123.73</v>
      </c>
      <c r="AR7" s="57">
        <v>92.61</v>
      </c>
      <c r="AS7" s="57">
        <v>68.099999999999994</v>
      </c>
      <c r="AT7" s="57">
        <v>64.459999999999994</v>
      </c>
      <c r="AU7" s="57">
        <v>605.5</v>
      </c>
      <c r="AV7" s="57">
        <v>551.42999999999995</v>
      </c>
      <c r="AW7" s="57">
        <v>687.99</v>
      </c>
      <c r="AX7" s="57">
        <v>655.75</v>
      </c>
      <c r="AY7" s="57">
        <v>578.19000000000005</v>
      </c>
      <c r="AZ7" s="57">
        <v>420.52</v>
      </c>
      <c r="BA7" s="57">
        <v>1490.69</v>
      </c>
      <c r="BB7" s="57">
        <v>1474.43</v>
      </c>
      <c r="BC7" s="57">
        <v>1329.86</v>
      </c>
      <c r="BD7" s="57">
        <v>1209.01</v>
      </c>
      <c r="BE7" s="57">
        <v>1165.78</v>
      </c>
      <c r="BF7" s="57">
        <v>222.22</v>
      </c>
      <c r="BG7" s="57">
        <v>216.41</v>
      </c>
      <c r="BH7" s="57">
        <v>208.47</v>
      </c>
      <c r="BI7" s="57">
        <v>193.85</v>
      </c>
      <c r="BJ7" s="57">
        <v>204.31</v>
      </c>
      <c r="BK7" s="57">
        <v>238.81</v>
      </c>
      <c r="BL7" s="57">
        <v>65.92</v>
      </c>
      <c r="BM7" s="57">
        <v>63.32</v>
      </c>
      <c r="BN7" s="57">
        <v>59.98</v>
      </c>
      <c r="BO7" s="57">
        <v>62.39</v>
      </c>
      <c r="BP7" s="57">
        <v>63.2</v>
      </c>
      <c r="BQ7" s="57">
        <v>109.19</v>
      </c>
      <c r="BR7" s="57">
        <v>105.24</v>
      </c>
      <c r="BS7" s="57">
        <v>105.71</v>
      </c>
      <c r="BT7" s="57">
        <v>105.06</v>
      </c>
      <c r="BU7" s="57">
        <v>106.98</v>
      </c>
      <c r="BV7" s="57">
        <v>115</v>
      </c>
      <c r="BW7" s="57">
        <v>44.88</v>
      </c>
      <c r="BX7" s="57">
        <v>45.94</v>
      </c>
      <c r="BY7" s="57">
        <v>49.13</v>
      </c>
      <c r="BZ7" s="57">
        <v>46.81</v>
      </c>
      <c r="CA7" s="57">
        <v>45.29</v>
      </c>
      <c r="CB7" s="57">
        <v>25.13</v>
      </c>
      <c r="CC7" s="57">
        <v>26.03</v>
      </c>
      <c r="CD7" s="57">
        <v>25.98</v>
      </c>
      <c r="CE7" s="57">
        <v>26.84</v>
      </c>
      <c r="CF7" s="57">
        <v>26.08</v>
      </c>
      <c r="CG7" s="57">
        <v>18.600000000000001</v>
      </c>
      <c r="CH7" s="57">
        <v>24.47</v>
      </c>
      <c r="CI7" s="57">
        <v>24.78</v>
      </c>
      <c r="CJ7" s="57">
        <v>24.84</v>
      </c>
      <c r="CK7" s="57">
        <v>24.55</v>
      </c>
      <c r="CL7" s="57">
        <v>24.22</v>
      </c>
      <c r="CM7" s="57">
        <v>40.97</v>
      </c>
      <c r="CN7" s="57">
        <v>40.69</v>
      </c>
      <c r="CO7" s="57">
        <v>40.67</v>
      </c>
      <c r="CP7" s="57">
        <v>40.89</v>
      </c>
      <c r="CQ7" s="57">
        <v>41.59</v>
      </c>
      <c r="CR7" s="57">
        <v>55.21</v>
      </c>
      <c r="CS7" s="57">
        <v>36.94</v>
      </c>
      <c r="CT7" s="57">
        <v>34.840000000000003</v>
      </c>
      <c r="CU7" s="57">
        <v>35.19</v>
      </c>
      <c r="CV7" s="57">
        <v>35.299999999999997</v>
      </c>
      <c r="CW7" s="57">
        <v>35.04</v>
      </c>
      <c r="CX7" s="57">
        <v>63.26</v>
      </c>
      <c r="CY7" s="57">
        <v>62.7</v>
      </c>
      <c r="CZ7" s="57">
        <v>62.59</v>
      </c>
      <c r="DA7" s="57">
        <v>61.76</v>
      </c>
      <c r="DB7" s="57">
        <v>62.75</v>
      </c>
      <c r="DC7" s="57">
        <v>77.39</v>
      </c>
      <c r="DD7" s="57">
        <v>49.59</v>
      </c>
      <c r="DE7" s="57">
        <v>51.86</v>
      </c>
      <c r="DF7" s="57">
        <v>54.17</v>
      </c>
      <c r="DG7" s="57">
        <v>56.38</v>
      </c>
      <c r="DH7" s="57">
        <v>57.81</v>
      </c>
      <c r="DI7" s="57">
        <v>54.49</v>
      </c>
      <c r="DJ7" s="57">
        <v>55.39</v>
      </c>
      <c r="DK7" s="57">
        <v>55.25</v>
      </c>
      <c r="DL7" s="57">
        <v>57.11</v>
      </c>
      <c r="DM7" s="57">
        <v>57.57</v>
      </c>
      <c r="DN7" s="57">
        <v>59.23</v>
      </c>
      <c r="DO7" s="57">
        <v>52.28</v>
      </c>
      <c r="DP7" s="57">
        <v>52.28</v>
      </c>
      <c r="DQ7" s="57">
        <v>52.28</v>
      </c>
      <c r="DR7" s="57">
        <v>52.28</v>
      </c>
      <c r="DS7" s="57">
        <v>52.28</v>
      </c>
      <c r="DT7" s="57">
        <v>42</v>
      </c>
      <c r="DU7" s="57">
        <v>43.33</v>
      </c>
      <c r="DV7" s="57">
        <v>44.05</v>
      </c>
      <c r="DW7" s="57">
        <v>51.87</v>
      </c>
      <c r="DX7" s="57">
        <v>52.33</v>
      </c>
      <c r="DY7" s="57">
        <v>47.77</v>
      </c>
      <c r="DZ7" s="57">
        <v>0</v>
      </c>
      <c r="EA7" s="57">
        <v>0</v>
      </c>
      <c r="EB7" s="57">
        <v>0</v>
      </c>
      <c r="EC7" s="57">
        <v>0</v>
      </c>
      <c r="ED7" s="57">
        <v>0</v>
      </c>
      <c r="EE7" s="57">
        <v>0.48</v>
      </c>
      <c r="EF7" s="57">
        <v>0.52</v>
      </c>
      <c r="EG7" s="57">
        <v>1.3</v>
      </c>
      <c r="EH7" s="57">
        <v>0.28000000000000003</v>
      </c>
      <c r="EI7" s="57">
        <v>0.77</v>
      </c>
      <c r="EJ7" s="57">
        <v>0.34</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c r="T11" s="64" t="s">
        <v>23</v>
      </c>
      <c r="U11" s="65">
        <f>IF(T6="-",NA(),T6)</f>
        <v>74.55</v>
      </c>
      <c r="V11" s="65">
        <f>IF(U6="-",NA(),U6)</f>
        <v>71.900000000000006</v>
      </c>
      <c r="W11" s="65">
        <f>IF(V6="-",NA(),V6)</f>
        <v>68.709999999999994</v>
      </c>
      <c r="X11" s="65">
        <f>IF(W6="-",NA(),W6)</f>
        <v>71.11</v>
      </c>
      <c r="Y11" s="65">
        <f>IF(X6="-",NA(),X6)</f>
        <v>72.680000000000007</v>
      </c>
      <c r="AE11" s="64" t="s">
        <v>23</v>
      </c>
      <c r="AF11" s="65">
        <f>IF(AE6="-",NA(),AE6)</f>
        <v>685.68</v>
      </c>
      <c r="AG11" s="65">
        <f>IF(AF6="-",NA(),AF6)</f>
        <v>786.27</v>
      </c>
      <c r="AH11" s="65">
        <f>IF(AG6="-",NA(),AG6)</f>
        <v>837.87</v>
      </c>
      <c r="AI11" s="65">
        <f>IF(AH6="-",NA(),AH6)</f>
        <v>895.82</v>
      </c>
      <c r="AJ11" s="65">
        <f>IF(AI6="-",NA(),AI6)</f>
        <v>963.57</v>
      </c>
      <c r="AP11" s="64" t="s">
        <v>23</v>
      </c>
      <c r="AQ11" s="65">
        <f>IF(AP6="-",NA(),AP6)</f>
        <v>76.41</v>
      </c>
      <c r="AR11" s="65">
        <f>IF(AQ6="-",NA(),AQ6)</f>
        <v>123.73</v>
      </c>
      <c r="AS11" s="65">
        <f>IF(AR6="-",NA(),AR6)</f>
        <v>92.61</v>
      </c>
      <c r="AT11" s="65">
        <f>IF(AS6="-",NA(),AS6)</f>
        <v>68.099999999999994</v>
      </c>
      <c r="AU11" s="65">
        <f>IF(AT6="-",NA(),AT6)</f>
        <v>64.459999999999994</v>
      </c>
      <c r="BA11" s="64" t="s">
        <v>23</v>
      </c>
      <c r="BB11" s="65">
        <f>IF(BA6="-",NA(),BA6)</f>
        <v>1490.69</v>
      </c>
      <c r="BC11" s="65">
        <f>IF(BB6="-",NA(),BB6)</f>
        <v>1474.43</v>
      </c>
      <c r="BD11" s="65">
        <f>IF(BC6="-",NA(),BC6)</f>
        <v>1329.86</v>
      </c>
      <c r="BE11" s="65">
        <f>IF(BD6="-",NA(),BD6)</f>
        <v>1209.01</v>
      </c>
      <c r="BF11" s="65">
        <f>IF(BE6="-",NA(),BE6)</f>
        <v>1165.78</v>
      </c>
      <c r="BL11" s="64" t="s">
        <v>23</v>
      </c>
      <c r="BM11" s="65">
        <f>IF(BL6="-",NA(),BL6)</f>
        <v>65.92</v>
      </c>
      <c r="BN11" s="65">
        <f>IF(BM6="-",NA(),BM6)</f>
        <v>63.32</v>
      </c>
      <c r="BO11" s="65">
        <f>IF(BN6="-",NA(),BN6)</f>
        <v>59.98</v>
      </c>
      <c r="BP11" s="65">
        <f>IF(BO6="-",NA(),BO6)</f>
        <v>62.39</v>
      </c>
      <c r="BQ11" s="65">
        <f>IF(BP6="-",NA(),BP6)</f>
        <v>63.2</v>
      </c>
      <c r="BW11" s="64" t="s">
        <v>23</v>
      </c>
      <c r="BX11" s="65">
        <f>IF(BW6="-",NA(),BW6)</f>
        <v>44.88</v>
      </c>
      <c r="BY11" s="65">
        <f>IF(BX6="-",NA(),BX6)</f>
        <v>45.94</v>
      </c>
      <c r="BZ11" s="65">
        <f>IF(BY6="-",NA(),BY6)</f>
        <v>49.13</v>
      </c>
      <c r="CA11" s="65">
        <f>IF(BZ6="-",NA(),BZ6)</f>
        <v>46.81</v>
      </c>
      <c r="CB11" s="65">
        <f>IF(CA6="-",NA(),CA6)</f>
        <v>45.29</v>
      </c>
      <c r="CH11" s="64" t="s">
        <v>23</v>
      </c>
      <c r="CI11" s="65">
        <f>IF(CH6="-",NA(),CH6)</f>
        <v>24.47</v>
      </c>
      <c r="CJ11" s="65">
        <f>IF(CI6="-",NA(),CI6)</f>
        <v>24.78</v>
      </c>
      <c r="CK11" s="65">
        <f>IF(CJ6="-",NA(),CJ6)</f>
        <v>24.84</v>
      </c>
      <c r="CL11" s="65">
        <f>IF(CK6="-",NA(),CK6)</f>
        <v>24.55</v>
      </c>
      <c r="CM11" s="65">
        <f>IF(CL6="-",NA(),CL6)</f>
        <v>24.22</v>
      </c>
      <c r="CS11" s="64" t="s">
        <v>23</v>
      </c>
      <c r="CT11" s="65">
        <f>IF(CS6="-",NA(),CS6)</f>
        <v>36.94</v>
      </c>
      <c r="CU11" s="65">
        <f>IF(CT6="-",NA(),CT6)</f>
        <v>34.840000000000003</v>
      </c>
      <c r="CV11" s="65">
        <f>IF(CU6="-",NA(),CU6)</f>
        <v>35.19</v>
      </c>
      <c r="CW11" s="65">
        <f>IF(CV6="-",NA(),CV6)</f>
        <v>35.299999999999997</v>
      </c>
      <c r="CX11" s="65">
        <f>IF(CW6="-",NA(),CW6)</f>
        <v>35.04</v>
      </c>
      <c r="DD11" s="64" t="s">
        <v>23</v>
      </c>
      <c r="DE11" s="65">
        <f>IF(DD6="-",NA(),DD6)</f>
        <v>49.59</v>
      </c>
      <c r="DF11" s="65">
        <f>IF(DE6="-",NA(),DE6)</f>
        <v>51.86</v>
      </c>
      <c r="DG11" s="65">
        <f>IF(DF6="-",NA(),DF6)</f>
        <v>54.17</v>
      </c>
      <c r="DH11" s="65">
        <f>IF(DG6="-",NA(),DG6)</f>
        <v>56.38</v>
      </c>
      <c r="DI11" s="65">
        <f>IF(DH6="-",NA(),DH6)</f>
        <v>57.81</v>
      </c>
      <c r="DO11" s="64" t="s">
        <v>23</v>
      </c>
      <c r="DP11" s="65">
        <f>IF(DO6="-",NA(),DO6)</f>
        <v>52.28</v>
      </c>
      <c r="DQ11" s="65">
        <f>IF(DP6="-",NA(),DP6)</f>
        <v>52.28</v>
      </c>
      <c r="DR11" s="65">
        <f>IF(DQ6="-",NA(),DQ6)</f>
        <v>52.28</v>
      </c>
      <c r="DS11" s="65">
        <f>IF(DR6="-",NA(),DR6)</f>
        <v>52.28</v>
      </c>
      <c r="DT11" s="65">
        <f>IF(DS6="-",NA(),DS6)</f>
        <v>52.28</v>
      </c>
      <c r="DZ11" s="64" t="s">
        <v>23</v>
      </c>
      <c r="EA11" s="65">
        <f>IF(DZ6="-",NA(),DZ6)</f>
        <v>0</v>
      </c>
      <c r="EB11" s="65">
        <f>IF(EA6="-",NA(),EA6)</f>
        <v>0</v>
      </c>
      <c r="EC11" s="65">
        <f>IF(EB6="-",NA(),EB6)</f>
        <v>0</v>
      </c>
      <c r="ED11" s="65">
        <f>IF(EC6="-",NA(),EC6)</f>
        <v>0</v>
      </c>
      <c r="EE11" s="65">
        <f>IF(ED6="-",NA(),ED6)</f>
        <v>0</v>
      </c>
    </row>
    <row r="12" spans="1:140">
      <c r="T12" s="64" t="s">
        <v>24</v>
      </c>
      <c r="U12" s="65">
        <f>IF(Y6="-",NA(),Y6)</f>
        <v>119.31</v>
      </c>
      <c r="V12" s="65">
        <f>IF(Z6="-",NA(),Z6)</f>
        <v>116.37</v>
      </c>
      <c r="W12" s="65">
        <f>IF(AA6="-",NA(),AA6)</f>
        <v>117.28</v>
      </c>
      <c r="X12" s="65">
        <f>IF(AB6="-",NA(),AB6)</f>
        <v>116.96</v>
      </c>
      <c r="Y12" s="65">
        <f>IF(AC6="-",NA(),AC6)</f>
        <v>117.47</v>
      </c>
      <c r="AE12" s="64" t="s">
        <v>24</v>
      </c>
      <c r="AF12" s="65">
        <f>IF(AJ6="-",NA(),AJ6)</f>
        <v>50.52</v>
      </c>
      <c r="AG12" s="65">
        <f t="shared" ref="AG12:AJ12" si="10">IF(AK6="-",NA(),AK6)</f>
        <v>52.25</v>
      </c>
      <c r="AH12" s="65">
        <f t="shared" si="10"/>
        <v>53.3</v>
      </c>
      <c r="AI12" s="65">
        <f t="shared" si="10"/>
        <v>50.25</v>
      </c>
      <c r="AJ12" s="65">
        <f t="shared" si="10"/>
        <v>51.91</v>
      </c>
      <c r="AP12" s="64" t="s">
        <v>24</v>
      </c>
      <c r="AQ12" s="65">
        <f>IF(AU6="-",NA(),AU6)</f>
        <v>605.5</v>
      </c>
      <c r="AR12" s="65">
        <f t="shared" ref="AR12:AU12" si="11">IF(AV6="-",NA(),AV6)</f>
        <v>551.42999999999995</v>
      </c>
      <c r="AS12" s="65">
        <f t="shared" si="11"/>
        <v>687.99</v>
      </c>
      <c r="AT12" s="65">
        <f t="shared" si="11"/>
        <v>655.75</v>
      </c>
      <c r="AU12" s="65">
        <f t="shared" si="11"/>
        <v>578.19000000000005</v>
      </c>
      <c r="BA12" s="64" t="s">
        <v>24</v>
      </c>
      <c r="BB12" s="65">
        <f>IF(BF6="-",NA(),BF6)</f>
        <v>222.22</v>
      </c>
      <c r="BC12" s="65">
        <f t="shared" ref="BC12:BF12" si="12">IF(BG6="-",NA(),BG6)</f>
        <v>216.41</v>
      </c>
      <c r="BD12" s="65">
        <f t="shared" si="12"/>
        <v>208.47</v>
      </c>
      <c r="BE12" s="65">
        <f t="shared" si="12"/>
        <v>193.85</v>
      </c>
      <c r="BF12" s="65">
        <f t="shared" si="12"/>
        <v>204.31</v>
      </c>
      <c r="BL12" s="64" t="s">
        <v>24</v>
      </c>
      <c r="BM12" s="65">
        <f>IF(BQ6="-",NA(),BQ6)</f>
        <v>109.19</v>
      </c>
      <c r="BN12" s="65">
        <f t="shared" ref="BN12:BQ12" si="13">IF(BR6="-",NA(),BR6)</f>
        <v>105.24</v>
      </c>
      <c r="BO12" s="65">
        <f t="shared" si="13"/>
        <v>105.71</v>
      </c>
      <c r="BP12" s="65">
        <f t="shared" si="13"/>
        <v>105.06</v>
      </c>
      <c r="BQ12" s="65">
        <f t="shared" si="13"/>
        <v>106.98</v>
      </c>
      <c r="BW12" s="64" t="s">
        <v>24</v>
      </c>
      <c r="BX12" s="65">
        <f>IF(CB6="-",NA(),CB6)</f>
        <v>25.13</v>
      </c>
      <c r="BY12" s="65">
        <f t="shared" ref="BY12:CB12" si="14">IF(CC6="-",NA(),CC6)</f>
        <v>26.03</v>
      </c>
      <c r="BZ12" s="65">
        <f t="shared" si="14"/>
        <v>25.98</v>
      </c>
      <c r="CA12" s="65">
        <f t="shared" si="14"/>
        <v>26.84</v>
      </c>
      <c r="CB12" s="65">
        <f t="shared" si="14"/>
        <v>26.08</v>
      </c>
      <c r="CH12" s="64" t="s">
        <v>24</v>
      </c>
      <c r="CI12" s="65">
        <f>IF(CM6="-",NA(),CM6)</f>
        <v>40.97</v>
      </c>
      <c r="CJ12" s="65">
        <f t="shared" ref="CJ12:CM12" si="15">IF(CN6="-",NA(),CN6)</f>
        <v>40.69</v>
      </c>
      <c r="CK12" s="65">
        <f t="shared" si="15"/>
        <v>40.67</v>
      </c>
      <c r="CL12" s="65">
        <f t="shared" si="15"/>
        <v>40.89</v>
      </c>
      <c r="CM12" s="65">
        <f t="shared" si="15"/>
        <v>41.59</v>
      </c>
      <c r="CS12" s="64" t="s">
        <v>24</v>
      </c>
      <c r="CT12" s="65">
        <f>IF(CX6="-",NA(),CX6)</f>
        <v>63.26</v>
      </c>
      <c r="CU12" s="65">
        <f t="shared" ref="CU12:CX12" si="16">IF(CY6="-",NA(),CY6)</f>
        <v>62.7</v>
      </c>
      <c r="CV12" s="65">
        <f t="shared" si="16"/>
        <v>62.59</v>
      </c>
      <c r="CW12" s="65">
        <f t="shared" si="16"/>
        <v>61.76</v>
      </c>
      <c r="CX12" s="65">
        <f t="shared" si="16"/>
        <v>62.75</v>
      </c>
      <c r="DD12" s="64" t="s">
        <v>24</v>
      </c>
      <c r="DE12" s="65">
        <f>IF(DI6="-",NA(),DI6)</f>
        <v>54.49</v>
      </c>
      <c r="DF12" s="65">
        <f t="shared" ref="DF12:DI12" si="17">IF(DJ6="-",NA(),DJ6)</f>
        <v>55.39</v>
      </c>
      <c r="DG12" s="65">
        <f t="shared" si="17"/>
        <v>55.25</v>
      </c>
      <c r="DH12" s="65">
        <f t="shared" si="17"/>
        <v>57.11</v>
      </c>
      <c r="DI12" s="65">
        <f t="shared" si="17"/>
        <v>57.57</v>
      </c>
      <c r="DO12" s="64" t="s">
        <v>24</v>
      </c>
      <c r="DP12" s="65">
        <f>IF(DT6="-",NA(),DT6)</f>
        <v>42</v>
      </c>
      <c r="DQ12" s="65">
        <f t="shared" ref="DQ12:DT12" si="18">IF(DU6="-",NA(),DU6)</f>
        <v>43.33</v>
      </c>
      <c r="DR12" s="65">
        <f t="shared" si="18"/>
        <v>44.05</v>
      </c>
      <c r="DS12" s="65">
        <f t="shared" si="18"/>
        <v>51.87</v>
      </c>
      <c r="DT12" s="65">
        <f t="shared" si="18"/>
        <v>52.33</v>
      </c>
      <c r="DZ12" s="64" t="s">
        <v>24</v>
      </c>
      <c r="EA12" s="65">
        <f>IF(EE6="-",NA(),EE6)</f>
        <v>0.48</v>
      </c>
      <c r="EB12" s="65">
        <f t="shared" ref="EB12:EE12" si="19">IF(EF6="-",NA(),EF6)</f>
        <v>0.52</v>
      </c>
      <c r="EC12" s="65">
        <f t="shared" si="19"/>
        <v>1.3</v>
      </c>
      <c r="ED12" s="65">
        <f t="shared" si="19"/>
        <v>0.28000000000000003</v>
      </c>
      <c r="EE12" s="65">
        <f t="shared" si="19"/>
        <v>0.77</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2020-12-04T03:42:58Z</dcterms:created>
  <dcterms:modified xsi:type="dcterms:W3CDTF">2021-01-25T07:27:16Z</dcterms:modified>
  <cp:category/>
</cp:coreProperties>
</file>