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y3c239\backup_zaisei1\07 公営企業\03・決算\02決算統計（企業会計）\R01決算統計\08経営比較分析\"/>
    </mc:Choice>
  </mc:AlternateContent>
  <workbookProtection workbookAlgorithmName="SHA-512" workbookHashValue="eOfy/2UyzpUEXwA0gtiHt5mAqAB2heWTmhy4HJ51phpCSHyLdIxfpyiVHkEHZOw3PSeJJK6whJRdAu8WLfmEdg==" workbookSaltValue="m2i4CP2O6ZyNaMqaG8mbDQ==" workbookSpinCount="100000" lockStructure="1"/>
  <bookViews>
    <workbookView xWindow="0" yWindow="0" windowWidth="15360" windowHeight="7635"/>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K8" i="5"/>
  <c r="KB8" i="5"/>
  <c r="KA8" i="5"/>
  <c r="JR8" i="5"/>
  <c r="JQ8" i="5"/>
  <c r="JH8" i="5"/>
  <c r="JG8" i="5"/>
  <c r="IX8" i="5"/>
  <c r="JA12" i="5" s="1"/>
  <c r="IW8" i="5"/>
  <c r="IV8" i="5"/>
  <c r="IM8" i="5"/>
  <c r="IL8" i="5"/>
  <c r="IC8" i="5"/>
  <c r="IC12" i="5" s="1"/>
  <c r="IB8" i="5"/>
  <c r="HS8" i="5"/>
  <c r="HR8" i="5"/>
  <c r="HI8" i="5"/>
  <c r="HI12" i="5" s="1"/>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D8" i="5" s="1"/>
  <c r="L6" i="5"/>
  <c r="K6" i="5"/>
  <c r="J6" i="5"/>
  <c r="I6" i="5"/>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MD16" i="5" l="1"/>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LT10" i="5"/>
  <c r="KE10" i="5"/>
  <c r="IP10" i="5"/>
  <c r="HB10" i="5"/>
  <c r="FM10" i="5"/>
  <c r="DX10" i="5"/>
  <c r="CI10" i="5"/>
  <c r="L11" i="4"/>
  <c r="LJ10" i="5"/>
  <c r="JU10" i="5"/>
  <c r="IF10" i="5"/>
  <c r="GQ10" i="5"/>
  <c r="FC10" i="5"/>
  <c r="DN10" i="5"/>
  <c r="BX10" i="5"/>
  <c r="MN10" i="5"/>
  <c r="KZ10" i="5"/>
  <c r="JK10" i="5"/>
  <c r="HV10" i="5"/>
  <c r="GG10" i="5"/>
  <c r="ER10" i="5"/>
  <c r="DD10" i="5"/>
  <c r="BM10" i="5"/>
  <c r="MD10" i="5"/>
  <c r="KO10" i="5"/>
  <c r="JA10" i="5"/>
  <c r="HL10" i="5"/>
  <c r="FW10" i="5"/>
  <c r="EH10" i="5"/>
  <c r="CS10" i="5"/>
  <c r="BB10" i="5"/>
  <c r="GG18" i="5"/>
  <c r="GF18" i="5"/>
  <c r="GE18" i="5"/>
  <c r="GH18" i="5"/>
  <c r="GD18" i="5"/>
  <c r="GE12" i="5"/>
  <c r="GH12" i="5"/>
  <c r="GD12" i="5"/>
  <c r="GG12" i="5"/>
  <c r="GF12" i="5"/>
  <c r="GZ18" i="5"/>
  <c r="HC18" i="5"/>
  <c r="GY18" i="5"/>
  <c r="HB18" i="5"/>
  <c r="HA18" i="5"/>
  <c r="HV18" i="5"/>
  <c r="HU18" i="5"/>
  <c r="HT18" i="5"/>
  <c r="HV12" i="5"/>
  <c r="HW18" i="5"/>
  <c r="HS18" i="5"/>
  <c r="IN18" i="5"/>
  <c r="IP12" i="5"/>
  <c r="IQ18" i="5"/>
  <c r="IM18" i="5"/>
  <c r="IO12" i="5"/>
  <c r="IP18" i="5"/>
  <c r="IN12" i="5"/>
  <c r="IO18" i="5"/>
  <c r="LI18" i="5"/>
  <c r="LK12" i="5"/>
  <c r="LG12" i="5"/>
  <c r="LH18" i="5"/>
  <c r="LJ12" i="5"/>
  <c r="LK18" i="5"/>
  <c r="LG18" i="5"/>
  <c r="LI12" i="5"/>
  <c r="LJ18" i="5"/>
  <c r="LH12" i="5"/>
  <c r="ME18" i="5"/>
  <c r="MA18" i="5"/>
  <c r="MC12" i="5"/>
  <c r="MD18" i="5"/>
  <c r="MB12" i="5"/>
  <c r="MC18" i="5"/>
  <c r="ME12" i="5"/>
  <c r="MA12" i="5"/>
  <c r="MB18" i="5"/>
  <c r="MD12" i="5"/>
  <c r="B10" i="5"/>
  <c r="F10" i="5"/>
  <c r="GY12" i="5"/>
  <c r="HC12" i="5"/>
  <c r="HL12" i="5"/>
  <c r="HW12" i="5"/>
  <c r="IM12" i="5"/>
  <c r="EZ8" i="5"/>
  <c r="FT8" i="5"/>
  <c r="GN8" i="5"/>
  <c r="JK18" i="5"/>
  <c r="JI12" i="5"/>
  <c r="JJ18" i="5"/>
  <c r="JL12" i="5"/>
  <c r="JH12" i="5"/>
  <c r="JI18" i="5"/>
  <c r="JK12" i="5"/>
  <c r="JL18" i="5"/>
  <c r="JH18" i="5"/>
  <c r="KC18" i="5"/>
  <c r="KE12" i="5"/>
  <c r="KF18" i="5"/>
  <c r="KB18" i="5"/>
  <c r="KD12" i="5"/>
  <c r="KE18" i="5"/>
  <c r="KC12" i="5"/>
  <c r="KD18" i="5"/>
  <c r="KF12" i="5"/>
  <c r="KB12" i="5"/>
  <c r="C10" i="5"/>
  <c r="GZ12" i="5"/>
  <c r="HS12" i="5"/>
  <c r="IQ12" i="5"/>
  <c r="HM18" i="5"/>
  <c r="HI18" i="5"/>
  <c r="HL18" i="5"/>
  <c r="HK18" i="5"/>
  <c r="HM12" i="5"/>
  <c r="HJ18" i="5"/>
  <c r="IE18" i="5"/>
  <c r="ID18" i="5"/>
  <c r="IF12" i="5"/>
  <c r="IG18" i="5"/>
  <c r="IC18" i="5"/>
  <c r="IE12" i="5"/>
  <c r="IF18" i="5"/>
  <c r="KZ18" i="5"/>
  <c r="KX12"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D10" i="5"/>
  <c r="HA12" i="5"/>
  <c r="HJ12" i="5"/>
  <c r="HT12" i="5"/>
  <c r="ID12" i="5"/>
  <c r="FJ8" i="5"/>
  <c r="JB18" i="5"/>
  <c r="IX18" i="5"/>
  <c r="IZ12" i="5"/>
  <c r="JA18" i="5"/>
  <c r="IY12" i="5"/>
  <c r="IZ18" i="5"/>
  <c r="JB12" i="5"/>
  <c r="IX12" i="5"/>
  <c r="IY18" i="5"/>
  <c r="JT18" i="5"/>
  <c r="JV12" i="5"/>
  <c r="JR12" i="5"/>
  <c r="JS18" i="5"/>
  <c r="JU12" i="5"/>
  <c r="JV18" i="5"/>
  <c r="JR18" i="5"/>
  <c r="JT12" i="5"/>
  <c r="JU18" i="5"/>
  <c r="JS12" i="5"/>
  <c r="KP18" i="5"/>
  <c r="KL18" i="5"/>
  <c r="KN12" i="5"/>
  <c r="KO18" i="5"/>
  <c r="KM12" i="5"/>
  <c r="KN18" i="5"/>
  <c r="KP12" i="5"/>
  <c r="KL12" i="5"/>
  <c r="KM18" i="5"/>
  <c r="KO12" i="5"/>
  <c r="HB12" i="5"/>
  <c r="HK12" i="5"/>
  <c r="HU12" i="5"/>
  <c r="IG12" i="5"/>
  <c r="JJ12" i="5"/>
  <c r="FK18" i="5" l="1"/>
  <c r="FN18" i="5"/>
  <c r="FJ18" i="5"/>
  <c r="FM18" i="5"/>
  <c r="FL18" i="5"/>
  <c r="FM12" i="5"/>
  <c r="FL12" i="5"/>
  <c r="FK12" i="5"/>
  <c r="FN12" i="5"/>
  <c r="FJ12"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L10" i="5"/>
  <c r="KX10" i="5"/>
  <c r="JI10" i="5"/>
  <c r="HT10" i="5"/>
  <c r="GE10" i="5"/>
  <c r="EP10" i="5"/>
  <c r="DB10" i="5"/>
  <c r="BK10" i="5"/>
  <c r="MB10" i="5"/>
  <c r="KM10" i="5"/>
  <c r="IY10" i="5"/>
  <c r="HJ10" i="5"/>
  <c r="FU10" i="5"/>
  <c r="EF10" i="5"/>
  <c r="CQ10" i="5"/>
  <c r="AZ10" i="5"/>
  <c r="LR10" i="5"/>
  <c r="KC10" i="5"/>
  <c r="IN10" i="5"/>
  <c r="GZ10" i="5"/>
  <c r="FK10" i="5"/>
  <c r="DV10" i="5"/>
  <c r="CG10" i="5"/>
  <c r="H11" i="4"/>
  <c r="LH10" i="5"/>
  <c r="JS10" i="5"/>
  <c r="ID10" i="5"/>
  <c r="GO10" i="5"/>
  <c r="FA10" i="5"/>
  <c r="DL10" i="5"/>
  <c r="BV10" i="5"/>
  <c r="GP18" i="5"/>
  <c r="GO18" i="5"/>
  <c r="GR18" i="5"/>
  <c r="GN18" i="5"/>
  <c r="GQ18" i="5"/>
  <c r="GR12" i="5"/>
  <c r="GN12" i="5"/>
  <c r="GQ12" i="5"/>
  <c r="GP12" i="5"/>
  <c r="GO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K10" i="5"/>
  <c r="JV10" i="5"/>
  <c r="IG10" i="5"/>
  <c r="GR10" i="5"/>
  <c r="FD10" i="5"/>
  <c r="DO10" i="5"/>
  <c r="BY10" i="5"/>
  <c r="MO10" i="5"/>
  <c r="LA10" i="5"/>
  <c r="JL10" i="5"/>
  <c r="HW10" i="5"/>
  <c r="GH10" i="5"/>
  <c r="ES10" i="5"/>
  <c r="DE10" i="5"/>
  <c r="BN10" i="5"/>
  <c r="ME10" i="5"/>
  <c r="KP10" i="5"/>
  <c r="JB10" i="5"/>
  <c r="HM10" i="5"/>
  <c r="FX10" i="5"/>
  <c r="EI10" i="5"/>
  <c r="CT10" i="5"/>
  <c r="BC10" i="5"/>
  <c r="LU10" i="5"/>
  <c r="KF10" i="5"/>
  <c r="IQ10" i="5"/>
  <c r="HC10" i="5"/>
  <c r="FN10" i="5"/>
  <c r="DY10" i="5"/>
  <c r="CJ10" i="5"/>
  <c r="N11" i="4"/>
  <c r="FX18" i="5"/>
  <c r="FT18" i="5"/>
  <c r="FW18" i="5"/>
  <c r="FV18" i="5"/>
  <c r="FU18" i="5"/>
  <c r="FV12" i="5"/>
  <c r="FU12" i="5"/>
  <c r="FX12" i="5"/>
  <c r="FT12" i="5"/>
  <c r="FW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G10" i="5"/>
  <c r="JR10" i="5"/>
  <c r="IC10" i="5"/>
  <c r="GN10" i="5"/>
  <c r="EZ10" i="5"/>
  <c r="DK10" i="5"/>
  <c r="BU10" i="5"/>
  <c r="MK10" i="5"/>
  <c r="KW10" i="5"/>
  <c r="JH10" i="5"/>
  <c r="HS10" i="5"/>
  <c r="GD10" i="5"/>
  <c r="EO10" i="5"/>
  <c r="DA10" i="5"/>
  <c r="BJ10" i="5"/>
  <c r="MA10" i="5"/>
  <c r="KL10" i="5"/>
  <c r="IX10" i="5"/>
  <c r="HI10" i="5"/>
  <c r="FT10" i="5"/>
  <c r="EE10" i="5"/>
  <c r="CP10" i="5"/>
  <c r="AY10" i="5"/>
  <c r="F11" i="4"/>
  <c r="LQ10" i="5"/>
  <c r="KB10" i="5"/>
  <c r="IM10" i="5"/>
  <c r="GY10" i="5"/>
  <c r="FJ10" i="5"/>
  <c r="DU10" i="5"/>
  <c r="CF10" i="5"/>
  <c r="FB18" i="5"/>
  <c r="FA18" i="5"/>
  <c r="FD18" i="5"/>
  <c r="EZ18" i="5"/>
  <c r="FC18" i="5"/>
  <c r="FD12" i="5"/>
  <c r="EZ12" i="5"/>
  <c r="FC12" i="5"/>
  <c r="FB12" i="5"/>
  <c r="FA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C10" i="5"/>
  <c r="KN10" i="5"/>
  <c r="IZ10" i="5"/>
  <c r="HK10" i="5"/>
  <c r="FV10" i="5"/>
  <c r="EG10" i="5"/>
  <c r="CR10" i="5"/>
  <c r="BA10" i="5"/>
  <c r="LS10" i="5"/>
  <c r="KD10" i="5"/>
  <c r="IO10" i="5"/>
  <c r="HA10" i="5"/>
  <c r="FL10" i="5"/>
  <c r="DW10" i="5"/>
  <c r="CH10" i="5"/>
  <c r="J11" i="4"/>
  <c r="LI10" i="5"/>
  <c r="JT10" i="5"/>
  <c r="IE10" i="5"/>
  <c r="GP10" i="5"/>
  <c r="FB10" i="5"/>
  <c r="DM10" i="5"/>
  <c r="BW10" i="5"/>
  <c r="MM10" i="5"/>
  <c r="KY10" i="5"/>
  <c r="JJ10" i="5"/>
  <c r="HU10" i="5"/>
  <c r="GF10" i="5"/>
  <c r="EQ10" i="5"/>
  <c r="DC10" i="5"/>
  <c r="BL10" i="5"/>
</calcChain>
</file>

<file path=xl/sharedStrings.xml><?xml version="1.0" encoding="utf-8"?>
<sst xmlns="http://schemas.openxmlformats.org/spreadsheetml/2006/main" count="870" uniqueCount="274">
  <si>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</si>
  <si>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</si>
  <si>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</si>
  <si>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</si>
  <si>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</si>
  <si>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</si>
  <si>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</si>
  <si>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</si>
  <si>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減債積立金への組入れ</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</si>
  <si>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</si>
  <si>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</si>
  <si>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</si>
  <si>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</si>
  <si>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</si>
  <si>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</si>
  <si>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</si>
  <si>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</si>
  <si>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</si>
  <si>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</si>
  <si>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</si>
  <si>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</si>
  <si>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</si>
  <si>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</si>
  <si>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</si>
  <si>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</si>
  <si>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</si>
  <si>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</si>
  <si>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</si>
  <si>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</si>
  <si>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</si>
  <si>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</si>
  <si>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</si>
  <si>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</si>
  <si>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</si>
  <si>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</si>
  <si>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有形固定資産減価償却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</si>
  <si>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</si>
  <si>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</si>
  <si>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</si>
  <si>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</si>
  <si>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</si>
  <si>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</si>
  <si>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</si>
  <si>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</si>
  <si>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</si>
  <si>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</si>
  <si>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</si>
  <si>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</si>
  <si>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</si>
  <si>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</si>
  <si>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</si>
  <si>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</si>
  <si>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</si>
  <si>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</si>
  <si>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</si>
  <si>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</si>
  <si>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</si>
  <si>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</si>
  <si>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</si>
  <si>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</si>
  <si>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</si>
  <si>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</si>
  <si>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</si>
  <si>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</si>
  <si>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</si>
  <si>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</si>
  <si>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</si>
  <si>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</si>
  <si>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</si>
  <si>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</si>
  <si>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</si>
  <si>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</si>
  <si>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</si>
  <si>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</si>
  <si>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</si>
  <si>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</si>
  <si>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</si>
  <si>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</si>
  <si>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</si>
  <si>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</si>
  <si>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</si>
  <si>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</si>
  <si>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</si>
  <si>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</si>
  <si>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</si>
  <si>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</si>
  <si>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</si>
  <si>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</si>
  <si>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</si>
  <si>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</si>
  <si>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</si>
  <si>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</si>
  <si>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</si>
  <si>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</si>
  <si>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</si>
  <si>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</si>
  <si>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</si>
  <si>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</si>
  <si>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</si>
  <si>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</si>
  <si>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</si>
  <si>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</si>
  <si>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</si>
  <si>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</si>
  <si>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</si>
  <si>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</si>
  <si>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</si>
  <si>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</si>
  <si>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</si>
  <si>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</si>
  <si>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</si>
  <si>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</si>
  <si>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</si>
  <si>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</si>
  <si>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</si>
  <si>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</si>
  <si>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</si>
  <si>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</si>
  <si>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</si>
  <si>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</si>
  <si>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310000</t>
  </si>
  <si>
    <t>46</t>
  </si>
  <si>
    <t>04</t>
  </si>
  <si>
    <t>0</t>
  </si>
  <si>
    <t>000</t>
  </si>
  <si>
    <t>鳥取県</t>
  </si>
  <si>
    <t>法適用</t>
  </si>
  <si>
    <t>電気事業</t>
  </si>
  <si>
    <t>非設置</t>
  </si>
  <si>
    <t>-</t>
  </si>
  <si>
    <t>令和６年３月３１日　新幡郷発電所ほか７発電所</t>
  </si>
  <si>
    <t>令和８年８月３１日　鳥取放牧場風力発電所</t>
  </si>
  <si>
    <t>無</t>
  </si>
  <si>
    <t>中国電力株式会社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</si>
  <si>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</si>
  <si>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</si>
  <si>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</si>
  <si>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</si>
  <si>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</si>
  <si>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</si>
  <si>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</si>
  <si>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</si>
  <si>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</si>
  <si>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</si>
  <si>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</si>
  <si>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</si>
  <si>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</si>
  <si>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</si>
  <si>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</si>
  <si>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</si>
  <si>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</si>
  <si>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</si>
  <si>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</si>
  <si>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</si>
  <si>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</si>
  <si>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</si>
  <si>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</si>
  <si>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</si>
  <si>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</si>
  <si>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</si>
  <si>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</si>
  <si>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</si>
  <si>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</si>
  <si>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</si>
  <si>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</si>
  <si>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</si>
  <si>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</si>
  <si>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</si>
  <si>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</si>
  <si>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</si>
  <si>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</si>
  <si>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</si>
  <si>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</si>
  <si>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</si>
  <si>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</si>
  <si>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</si>
  <si>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</si>
  <si>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</si>
  <si>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</si>
  <si>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</si>
  <si>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</si>
  <si>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</si>
  <si>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</si>
  <si>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</si>
  <si>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</si>
  <si>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</si>
  <si>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</si>
  <si>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</si>
  <si>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</si>
  <si>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</si>
  <si>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</si>
  <si>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</si>
  <si>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</si>
  <si>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</si>
  <si>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</si>
  <si>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</si>
  <si>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</si>
  <si>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</si>
  <si>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</si>
  <si>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</si>
  <si>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</si>
  <si>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</si>
  <si>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</si>
  <si>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</si>
  <si>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</si>
  <si>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</si>
  <si>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</si>
  <si>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</si>
  <si>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</si>
  <si>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</si>
  <si>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</si>
  <si>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</si>
  <si>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</si>
  <si>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</si>
  <si>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</si>
  <si>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</si>
  <si>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</si>
  <si>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</si>
  <si>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</si>
  <si>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</si>
  <si>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</si>
  <si>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</si>
  <si>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</si>
  <si>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</si>
  <si>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</si>
  <si>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</si>
  <si>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</si>
  <si>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</si>
  <si>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</si>
  <si>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</si>
  <si>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</si>
  <si>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</si>
  <si>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</si>
  <si>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</si>
  <si>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</si>
  <si>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</si>
  <si>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</si>
  <si>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</si>
  <si>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</si>
  <si>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</si>
  <si>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</si>
  <si>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</si>
  <si>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</si>
  <si>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</si>
  <si>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</si>
  <si>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</si>
  <si>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</si>
  <si>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</si>
  <si>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</si>
  <si>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</si>
  <si>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</si>
  <si>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</si>
  <si>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</si>
  <si>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</si>
  <si>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</si>
  <si>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</si>
  <si>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</si>
  <si>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</si>
  <si>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</si>
  <si>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</si>
  <si>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</si>
  <si>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</si>
  <si>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</si>
  <si>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</si>
  <si>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</si>
  <si>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</si>
  <si>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</si>
  <si>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</si>
  <si>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</si>
  <si>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</si>
  <si>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</si>
  <si>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r>
      <rPr>
        <sz val="14"/>
        <rFont val="ＭＳ ゴシック"/>
        <family val="3"/>
        <charset val="128"/>
      </rPr>
      <t>　設備利用率について、R1年度は発電量が増加するも全国平均を下回った。水力発電でH30年度後半に運転開始した新規発電所の通年稼働や発電所リニューアル工事により下降したことが主な要因で、引き続き施設の効率的な運用に努める。</t>
    </r>
    <r>
      <rPr>
        <sz val="14"/>
        <color theme="1"/>
        <rFont val="ＭＳ ゴシック"/>
        <family val="3"/>
        <charset val="128"/>
      </rPr>
      <t xml:space="preserve">
　修繕費比率について、施設全体では全国平均を下回った。従来全国平均を上回っていた水力発電でも下回ったが、これは一部の発電所がコンセッション方式による整備事業を控え、修繕工事等を中止したことなどが影響している。
　企業債残高対料金収入比率について、R元年度は水力発電所リニューアル工事による企業債の借入に伴い上昇しており全国平均より高いものの、当該借入はR2年度に収入予定のコンセッションによる運営権対価を充当することとしている。それ以外の借入について、引き続き投資の効率化や将来の償還財源の確保に向けて取り組む必要がある。
</t>
    </r>
    <r>
      <rPr>
        <sz val="14"/>
        <rFont val="ＭＳ ゴシック"/>
        <family val="3"/>
        <charset val="128"/>
      </rPr>
      <t xml:space="preserve">　有形固定資産減価償却率について、R1年度はH30年度に完成した水力発電所の償却が始まったことなどから上昇したものの、全国平均は下回っている。
</t>
    </r>
    <r>
      <rPr>
        <sz val="14"/>
        <color rgb="FFFF0000"/>
        <rFont val="ＭＳ ゴシック"/>
        <family val="3"/>
        <charset val="128"/>
      </rPr>
      <t xml:space="preserve">
</t>
    </r>
    <r>
      <rPr>
        <sz val="14"/>
        <rFont val="ＭＳ ゴシック"/>
        <family val="3"/>
        <charset val="128"/>
      </rPr>
      <t>　FIT収入割合について、R1年度はFIT発電の発電量の増加により上昇している。H25年度以降、FIT対象の太陽光発電所と水力発電所の新規建設により概ね上昇傾向にある。</t>
    </r>
    <rPh sb="43" eb="45">
      <t>ネンド</t>
    </rPh>
    <rPh sb="45" eb="47">
      <t>コウハン</t>
    </rPh>
    <rPh sb="48" eb="50">
      <t>ウンテン</t>
    </rPh>
    <rPh sb="50" eb="52">
      <t>カイシ</t>
    </rPh>
    <rPh sb="54" eb="56">
      <t>シンキ</t>
    </rPh>
    <rPh sb="56" eb="59">
      <t>ハツデンショ</t>
    </rPh>
    <rPh sb="60" eb="62">
      <t>ツウネン</t>
    </rPh>
    <rPh sb="62" eb="64">
      <t>カドウ</t>
    </rPh>
    <rPh sb="86" eb="87">
      <t>オモ</t>
    </rPh>
    <rPh sb="88" eb="90">
      <t>ヨウイン</t>
    </rPh>
    <rPh sb="92" eb="93">
      <t>ヒ</t>
    </rPh>
    <rPh sb="94" eb="95">
      <t>ツヅ</t>
    </rPh>
    <rPh sb="139" eb="141">
      <t>ジュウライ</t>
    </rPh>
    <rPh sb="158" eb="160">
      <t>シタマワ</t>
    </rPh>
    <rPh sb="167" eb="169">
      <t>イチブ</t>
    </rPh>
    <rPh sb="170" eb="173">
      <t>ハツデンショ</t>
    </rPh>
    <rPh sb="181" eb="183">
      <t>ホウシキ</t>
    </rPh>
    <rPh sb="186" eb="188">
      <t>セイビ</t>
    </rPh>
    <rPh sb="188" eb="190">
      <t>ジギョウ</t>
    </rPh>
    <rPh sb="191" eb="192">
      <t>ヒカ</t>
    </rPh>
    <rPh sb="194" eb="196">
      <t>シュウゼン</t>
    </rPh>
    <rPh sb="196" eb="198">
      <t>コウジ</t>
    </rPh>
    <rPh sb="198" eb="199">
      <t>トウ</t>
    </rPh>
    <rPh sb="200" eb="202">
      <t>チュウシ</t>
    </rPh>
    <rPh sb="209" eb="211">
      <t>エイキョウ</t>
    </rPh>
    <rPh sb="237" eb="238">
      <t>ガン</t>
    </rPh>
    <rPh sb="241" eb="243">
      <t>スイリョク</t>
    </rPh>
    <rPh sb="284" eb="286">
      <t>トウガイ</t>
    </rPh>
    <rPh sb="286" eb="288">
      <t>カリイレ</t>
    </rPh>
    <rPh sb="309" eb="311">
      <t>ウンエイ</t>
    </rPh>
    <rPh sb="311" eb="314">
      <t>ケンタイカ</t>
    </rPh>
    <rPh sb="315" eb="317">
      <t>ジュウトウ</t>
    </rPh>
    <rPh sb="329" eb="331">
      <t>イガイ</t>
    </rPh>
    <rPh sb="332" eb="334">
      <t>カリイレ</t>
    </rPh>
    <rPh sb="395" eb="397">
      <t>ネンド</t>
    </rPh>
    <rPh sb="401" eb="403">
      <t>ネンド</t>
    </rPh>
    <rPh sb="404" eb="406">
      <t>カンセイ</t>
    </rPh>
    <rPh sb="408" eb="410">
      <t>スイリョク</t>
    </rPh>
    <rPh sb="410" eb="413">
      <t>ハツデンショ</t>
    </rPh>
    <rPh sb="414" eb="416">
      <t>ショウキャク</t>
    </rPh>
    <rPh sb="417" eb="418">
      <t>ハジ</t>
    </rPh>
    <rPh sb="427" eb="429">
      <t>ジョウショウ</t>
    </rPh>
    <rPh sb="477" eb="479">
      <t>ゾウカ</t>
    </rPh>
    <rPh sb="482" eb="484">
      <t>ジョウショウ</t>
    </rPh>
    <rPh sb="523" eb="524">
      <t>オオム</t>
    </rPh>
    <phoneticPr fontId="5"/>
  </si>
  <si>
    <t>　電気事業は全体として、比較的良好な経営状況にある。
　なお、電気事業のメインである水力発電施設の維持管理については、H28年度に策定した「鳥取県企業局経営プラン（H29～H38）」に基づき、オーバーホール等を計画的に行い、またリニューアルについては、PFIコンセッション方式により民間事業者によって行われる予定としている。
　また、FIT適用終了後の事業のあり方について、現時点で方針は定まっていないものの、今後、電力自由化・市場化による電力収入の変動リスクを踏まえ検討することとしている。</t>
    <rPh sb="1" eb="3">
      <t>デンキ</t>
    </rPh>
    <rPh sb="3" eb="5">
      <t>ジギョウ</t>
    </rPh>
    <rPh sb="6" eb="8">
      <t>ゼンタイ</t>
    </rPh>
    <rPh sb="12" eb="15">
      <t>ヒカクテキ</t>
    </rPh>
    <rPh sb="15" eb="17">
      <t>リョウコウ</t>
    </rPh>
    <rPh sb="18" eb="20">
      <t>ケイエイ</t>
    </rPh>
    <rPh sb="20" eb="22">
      <t>ジョウキョウ</t>
    </rPh>
    <rPh sb="32" eb="34">
      <t>デンキ</t>
    </rPh>
    <rPh sb="34" eb="36">
      <t>ジギョウ</t>
    </rPh>
    <rPh sb="50" eb="52">
      <t>イジ</t>
    </rPh>
    <rPh sb="52" eb="54">
      <t>カンリ</t>
    </rPh>
    <rPh sb="104" eb="105">
      <t>トウ</t>
    </rPh>
    <rPh sb="137" eb="139">
      <t>ホウシキ</t>
    </rPh>
    <rPh sb="142" eb="144">
      <t>ミンカン</t>
    </rPh>
    <rPh sb="144" eb="147">
      <t>ジギョウシャ</t>
    </rPh>
    <rPh sb="151" eb="152">
      <t>オコナ</t>
    </rPh>
    <rPh sb="155" eb="157">
      <t>ヨテイ</t>
    </rPh>
    <rPh sb="210" eb="212">
      <t>デンリョク</t>
    </rPh>
    <rPh sb="212" eb="215">
      <t>ジユウカ</t>
    </rPh>
    <rPh sb="216" eb="218">
      <t>シジョウ</t>
    </rPh>
    <rPh sb="218" eb="219">
      <t>カ</t>
    </rPh>
    <phoneticPr fontId="5"/>
  </si>
  <si>
    <r>
      <rPr>
        <sz val="14"/>
        <rFont val="ＭＳ ゴシック"/>
        <family val="3"/>
        <charset val="128"/>
      </rPr>
      <t>　経常収支比率と営業収支比率について、H29、30年度と豪雨被害や水力発電所リニューアル工事等に伴う運転停止等により赤字となったことから下降していたが、R1年度は黒字転換したため3年ぶりに上昇に転じている。</t>
    </r>
    <r>
      <rPr>
        <sz val="14"/>
        <color rgb="FFFF0000"/>
        <rFont val="ＭＳ ゴシック"/>
        <family val="3"/>
        <charset val="128"/>
      </rPr>
      <t xml:space="preserve">
</t>
    </r>
    <r>
      <rPr>
        <sz val="14"/>
        <rFont val="ＭＳ ゴシック"/>
        <family val="3"/>
        <charset val="128"/>
      </rPr>
      <t xml:space="preserve">　流動比率については目標値（100％）は超えており、短期的な債務の支払能力は有している。R1年度は、現金預金の増加等により上昇している。
</t>
    </r>
    <r>
      <rPr>
        <sz val="14"/>
        <color rgb="FFFF0000"/>
        <rFont val="ＭＳ ゴシック"/>
        <family val="3"/>
        <charset val="128"/>
      </rPr>
      <t xml:space="preserve">
</t>
    </r>
    <r>
      <rPr>
        <sz val="14"/>
        <rFont val="ＭＳ ゴシック"/>
        <family val="3"/>
        <charset val="128"/>
      </rPr>
      <t>　供給原価について、R1年度は修繕費等営業費用の減少や発電量の増加等により減少した。全国平均を上回った状態が続いているので今後とも維持管理費等の削減と発電量の増加に努める。</t>
    </r>
    <r>
      <rPr>
        <sz val="14"/>
        <color rgb="FFFF0000"/>
        <rFont val="ＭＳ ゴシック"/>
        <family val="3"/>
        <charset val="128"/>
      </rPr>
      <t xml:space="preserve">
</t>
    </r>
    <r>
      <rPr>
        <sz val="14"/>
        <rFont val="ＭＳ ゴシック"/>
        <family val="3"/>
        <charset val="128"/>
      </rPr>
      <t xml:space="preserve">
　EBITDA（減価償却前営業利益）については、H29、H30年度と減少していたが、R1年度は前述の通り黒字転換したことなどから増加している。全国平均を下回った水準であるため、今後とも収益性の向上に努める。</t>
    </r>
    <rPh sb="48" eb="49">
      <t>トモナ</t>
    </rPh>
    <rPh sb="68" eb="70">
      <t>カコウ</t>
    </rPh>
    <rPh sb="78" eb="80">
      <t>ネンド</t>
    </rPh>
    <rPh sb="81" eb="83">
      <t>クロジ</t>
    </rPh>
    <rPh sb="83" eb="85">
      <t>テンカン</t>
    </rPh>
    <rPh sb="90" eb="91">
      <t>ネン</t>
    </rPh>
    <rPh sb="94" eb="96">
      <t>ジョウショウ</t>
    </rPh>
    <rPh sb="97" eb="98">
      <t>テン</t>
    </rPh>
    <rPh sb="155" eb="157">
      <t>ゲンキン</t>
    </rPh>
    <rPh sb="160" eb="162">
      <t>ゾウカ</t>
    </rPh>
    <rPh sb="190" eb="193">
      <t>シュウゼンヒ</t>
    </rPh>
    <rPh sb="193" eb="194">
      <t>トウ</t>
    </rPh>
    <rPh sb="194" eb="196">
      <t>エイギョウ</t>
    </rPh>
    <rPh sb="196" eb="198">
      <t>ヒヨウ</t>
    </rPh>
    <rPh sb="199" eb="201">
      <t>ゲンショウ</t>
    </rPh>
    <rPh sb="206" eb="208">
      <t>ゾウカ</t>
    </rPh>
    <rPh sb="212" eb="214">
      <t>ゲンショウ</t>
    </rPh>
    <rPh sb="217" eb="219">
      <t>ゼンコク</t>
    </rPh>
    <rPh sb="219" eb="221">
      <t>ヘイキン</t>
    </rPh>
    <rPh sb="222" eb="224">
      <t>ウワマワ</t>
    </rPh>
    <rPh sb="226" eb="228">
      <t>ジョウタイ</t>
    </rPh>
    <rPh sb="229" eb="230">
      <t>ツヅ</t>
    </rPh>
    <rPh sb="236" eb="238">
      <t>コンゴ</t>
    </rPh>
    <rPh sb="294" eb="296">
      <t>ネンド</t>
    </rPh>
    <rPh sb="297" eb="299">
      <t>ゲンショウ</t>
    </rPh>
    <rPh sb="310" eb="312">
      <t>ゼンジュツ</t>
    </rPh>
    <rPh sb="313" eb="314">
      <t>トオ</t>
    </rPh>
    <rPh sb="315" eb="317">
      <t>クロジ</t>
    </rPh>
    <rPh sb="317" eb="319">
      <t>テンカン</t>
    </rPh>
    <rPh sb="327" eb="329">
      <t>ゾウカ</t>
    </rPh>
    <rPh sb="334" eb="336">
      <t>ゼンコク</t>
    </rPh>
    <rPh sb="336" eb="338">
      <t>ヘイキン</t>
    </rPh>
    <rPh sb="339" eb="341">
      <t>シタマワ</t>
    </rPh>
    <rPh sb="343" eb="345">
      <t>スイジュン</t>
    </rPh>
    <rPh sb="351" eb="353">
      <t>コンゴ</t>
    </rPh>
    <rPh sb="359" eb="361">
      <t>コウジョウ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</si>
</sst>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4"/>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2" xfId="2" applyFont="1" applyBorder="1">
      <alignment vertical="center"/>
    </xf>
    <xf numFmtId="0" fontId="4"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47" xfId="2" applyFont="1" applyBorder="1">
      <alignment vertical="center"/>
    </xf>
    <xf numFmtId="0" fontId="10" fillId="0" borderId="48" xfId="2" applyFont="1" applyBorder="1">
      <alignment vertical="center"/>
    </xf>
    <xf numFmtId="0" fontId="4"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4"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4" fillId="0" borderId="52" xfId="2" applyFont="1" applyBorder="1">
      <alignment vertical="center"/>
    </xf>
    <xf numFmtId="0" fontId="22" fillId="0" borderId="0" xfId="2" applyFont="1" applyBorder="1">
      <alignment vertical="center"/>
    </xf>
    <xf numFmtId="0" fontId="4" fillId="0" borderId="53" xfId="2" applyFont="1" applyBorder="1">
      <alignment vertical="center"/>
    </xf>
    <xf numFmtId="0" fontId="4" fillId="0" borderId="54" xfId="2" applyFont="1" applyBorder="1">
      <alignment vertical="center"/>
    </xf>
    <xf numFmtId="0" fontId="4" fillId="0" borderId="55" xfId="2" applyFont="1" applyBorder="1">
      <alignment vertical="center"/>
    </xf>
    <xf numFmtId="0" fontId="4" fillId="0" borderId="56" xfId="2" applyFont="1" applyBorder="1">
      <alignment vertical="center"/>
    </xf>
    <xf numFmtId="0" fontId="23"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4"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7" xfId="0" applyFont="1" applyFill="1" applyBorder="1">
      <alignment vertical="center"/>
    </xf>
    <xf numFmtId="0" fontId="4" fillId="3" borderId="58" xfId="0" applyFont="1" applyFill="1" applyBorder="1">
      <alignment vertical="center"/>
    </xf>
    <xf numFmtId="0" fontId="4" fillId="3" borderId="45"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60" xfId="0" applyFont="1" applyFill="1" applyBorder="1" applyAlignment="1">
      <alignment vertical="center"/>
    </xf>
    <xf numFmtId="0" fontId="4" fillId="3" borderId="60"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1" xfId="0" applyNumberFormat="1" applyFont="1" applyBorder="1" applyAlignment="1">
      <alignment horizontal="center" vertical="center" shrinkToFit="1"/>
    </xf>
    <xf numFmtId="40" fontId="4" fillId="0" borderId="61" xfId="0" applyNumberFormat="1" applyFont="1" applyBorder="1" applyAlignment="1">
      <alignment vertical="center" shrinkToFit="1"/>
    </xf>
    <xf numFmtId="176" fontId="4" fillId="0" borderId="61" xfId="0" applyNumberFormat="1" applyFont="1" applyBorder="1" applyAlignment="1">
      <alignment horizontal="center" vertical="center" shrinkToFit="1"/>
    </xf>
    <xf numFmtId="177" fontId="4"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4" xfId="2" applyFont="1" applyFill="1" applyBorder="1" applyAlignment="1" applyProtection="1">
      <alignment horizontal="left" vertical="top" wrapText="1"/>
      <protection locked="0"/>
    </xf>
    <xf numFmtId="0" fontId="10" fillId="0" borderId="45" xfId="2" applyFont="1" applyFill="1" applyBorder="1" applyAlignment="1" applyProtection="1">
      <alignment horizontal="left" vertical="top" wrapText="1"/>
      <protection locked="0"/>
    </xf>
    <xf numFmtId="0" fontId="10" fillId="0" borderId="46" xfId="2" applyFont="1" applyFill="1" applyBorder="1" applyAlignment="1" applyProtection="1">
      <alignment horizontal="left" vertical="top" wrapText="1"/>
      <protection locked="0"/>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shrinkToFit="1"/>
      <protection locked="0"/>
    </xf>
    <xf numFmtId="0" fontId="10" fillId="0" borderId="11" xfId="2" applyNumberFormat="1" applyFont="1" applyFill="1" applyBorder="1" applyAlignment="1" applyProtection="1">
      <alignment horizontal="center" vertical="center" shrinkToFit="1"/>
      <protection locked="0"/>
    </xf>
    <xf numFmtId="0" fontId="10" fillId="0" borderId="11" xfId="2" applyFont="1" applyBorder="1" applyAlignment="1" applyProtection="1">
      <alignment horizontal="center" vertical="center" shrinkToFi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119</c:v>
                </c:pt>
                <c:pt idx="1">
                  <c:v>125.8</c:v>
                </c:pt>
                <c:pt idx="2">
                  <c:v>98.9</c:v>
                </c:pt>
                <c:pt idx="3">
                  <c:v>98.2</c:v>
                </c:pt>
                <c:pt idx="4">
                  <c:v>117.3</c:v>
                </c:pt>
              </c:numCache>
            </c:numRef>
          </c:val>
          <c:extLst xmlns:c16r2="http://schemas.microsoft.com/office/drawing/2015/06/chart">
            <c:ext xmlns:c16="http://schemas.microsoft.com/office/drawing/2014/chart" uri="{C3380CC4-5D6E-409C-BE32-E72D297353CC}">
              <c16:uniqueId val="{00000000-F49B-4F07-8533-301943183863}"/>
            </c:ext>
          </c:extLst>
        </c:ser>
        <c:dLbls>
          <c:showLegendKey val="0"/>
          <c:showVal val="0"/>
          <c:showCatName val="0"/>
          <c:showSerName val="0"/>
          <c:showPercent val="0"/>
          <c:showBubbleSize val="0"/>
        </c:dLbls>
        <c:gapWidth val="180"/>
        <c:overlap val="-90"/>
        <c:axId val="441210432"/>
        <c:axId val="44127756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129.69999999999999</c:v>
                </c:pt>
                <c:pt idx="1">
                  <c:v>135.9</c:v>
                </c:pt>
                <c:pt idx="2">
                  <c:v>130.5</c:v>
                </c:pt>
                <c:pt idx="3">
                  <c:v>129.9</c:v>
                </c:pt>
                <c:pt idx="4">
                  <c:v>130.19999999999999</c:v>
                </c:pt>
              </c:numCache>
            </c:numRef>
          </c:val>
          <c:smooth val="0"/>
          <c:extLst xmlns:c16r2="http://schemas.microsoft.com/office/drawing/2015/06/chart">
            <c:ext xmlns:c16="http://schemas.microsoft.com/office/drawing/2014/chart" uri="{C3380CC4-5D6E-409C-BE32-E72D297353CC}">
              <c16:uniqueId val="{00000001-F49B-4F07-8533-301943183863}"/>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F49B-4F07-8533-301943183863}"/>
            </c:ext>
          </c:extLst>
        </c:ser>
        <c:dLbls>
          <c:showLegendKey val="0"/>
          <c:showVal val="0"/>
          <c:showCatName val="0"/>
          <c:showSerName val="0"/>
          <c:showPercent val="0"/>
          <c:showBubbleSize val="0"/>
        </c:dLbls>
        <c:marker val="1"/>
        <c:smooth val="0"/>
        <c:axId val="441210432"/>
        <c:axId val="441277560"/>
      </c:lineChart>
      <c:catAx>
        <c:axId val="441210432"/>
        <c:scaling>
          <c:orientation val="minMax"/>
        </c:scaling>
        <c:delete val="0"/>
        <c:axPos val="b"/>
        <c:numFmt formatCode="General" sourceLinked="1"/>
        <c:majorTickMark val="none"/>
        <c:minorTickMark val="none"/>
        <c:tickLblPos val="none"/>
        <c:crossAx val="441277560"/>
        <c:crosses val="autoZero"/>
        <c:auto val="0"/>
        <c:lblAlgn val="ctr"/>
        <c:lblOffset val="100"/>
        <c:noMultiLvlLbl val="1"/>
      </c:catAx>
      <c:valAx>
        <c:axId val="441277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1210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25.7</c:v>
                </c:pt>
                <c:pt idx="1">
                  <c:v>29.6</c:v>
                </c:pt>
                <c:pt idx="2">
                  <c:v>34</c:v>
                </c:pt>
                <c:pt idx="3">
                  <c:v>33.5</c:v>
                </c:pt>
                <c:pt idx="4">
                  <c:v>34.6</c:v>
                </c:pt>
              </c:numCache>
            </c:numRef>
          </c:val>
          <c:extLst xmlns:c16r2="http://schemas.microsoft.com/office/drawing/2015/06/chart">
            <c:ext xmlns:c16="http://schemas.microsoft.com/office/drawing/2014/chart" uri="{C3380CC4-5D6E-409C-BE32-E72D297353CC}">
              <c16:uniqueId val="{00000000-9703-47AD-A8B7-0058DCF758DB}"/>
            </c:ext>
          </c:extLst>
        </c:ser>
        <c:dLbls>
          <c:showLegendKey val="0"/>
          <c:showVal val="0"/>
          <c:showCatName val="0"/>
          <c:showSerName val="0"/>
          <c:showPercent val="0"/>
          <c:showBubbleSize val="0"/>
        </c:dLbls>
        <c:gapWidth val="180"/>
        <c:overlap val="-90"/>
        <c:axId val="440854768"/>
        <c:axId val="44085006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18.7</c:v>
                </c:pt>
                <c:pt idx="1">
                  <c:v>20.5</c:v>
                </c:pt>
                <c:pt idx="2">
                  <c:v>21.4</c:v>
                </c:pt>
                <c:pt idx="3">
                  <c:v>22.6</c:v>
                </c:pt>
                <c:pt idx="4">
                  <c:v>22.2</c:v>
                </c:pt>
              </c:numCache>
            </c:numRef>
          </c:val>
          <c:smooth val="0"/>
          <c:extLst xmlns:c16r2="http://schemas.microsoft.com/office/drawing/2015/06/chart">
            <c:ext xmlns:c16="http://schemas.microsoft.com/office/drawing/2014/chart" uri="{C3380CC4-5D6E-409C-BE32-E72D297353CC}">
              <c16:uniqueId val="{00000001-9703-47AD-A8B7-0058DCF758DB}"/>
            </c:ext>
          </c:extLst>
        </c:ser>
        <c:dLbls>
          <c:showLegendKey val="0"/>
          <c:showVal val="0"/>
          <c:showCatName val="0"/>
          <c:showSerName val="0"/>
          <c:showPercent val="0"/>
          <c:showBubbleSize val="0"/>
        </c:dLbls>
        <c:marker val="1"/>
        <c:smooth val="0"/>
        <c:axId val="440854768"/>
        <c:axId val="440850064"/>
      </c:lineChart>
      <c:catAx>
        <c:axId val="440854768"/>
        <c:scaling>
          <c:orientation val="minMax"/>
        </c:scaling>
        <c:delete val="0"/>
        <c:axPos val="b"/>
        <c:numFmt formatCode="General" sourceLinked="1"/>
        <c:majorTickMark val="none"/>
        <c:minorTickMark val="none"/>
        <c:tickLblPos val="none"/>
        <c:crossAx val="440850064"/>
        <c:crosses val="autoZero"/>
        <c:auto val="0"/>
        <c:lblAlgn val="ctr"/>
        <c:lblOffset val="100"/>
        <c:noMultiLvlLbl val="1"/>
      </c:catAx>
      <c:valAx>
        <c:axId val="440850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8547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46.7</c:v>
                </c:pt>
                <c:pt idx="1">
                  <c:v>46.6</c:v>
                </c:pt>
                <c:pt idx="2">
                  <c:v>38.6</c:v>
                </c:pt>
                <c:pt idx="3">
                  <c:v>34</c:v>
                </c:pt>
                <c:pt idx="4">
                  <c:v>33.9</c:v>
                </c:pt>
              </c:numCache>
            </c:numRef>
          </c:val>
          <c:extLst xmlns:c16r2="http://schemas.microsoft.com/office/drawing/2015/06/chart">
            <c:ext xmlns:c16="http://schemas.microsoft.com/office/drawing/2014/chart" uri="{C3380CC4-5D6E-409C-BE32-E72D297353CC}">
              <c16:uniqueId val="{00000000-F5B6-4243-8550-173DF6D4D335}"/>
            </c:ext>
          </c:extLst>
        </c:ser>
        <c:dLbls>
          <c:showLegendKey val="0"/>
          <c:showVal val="0"/>
          <c:showCatName val="0"/>
          <c:showSerName val="0"/>
          <c:showPercent val="0"/>
          <c:showBubbleSize val="0"/>
        </c:dLbls>
        <c:gapWidth val="180"/>
        <c:overlap val="-90"/>
        <c:axId val="440855552"/>
        <c:axId val="44085359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39.1</c:v>
                </c:pt>
                <c:pt idx="1">
                  <c:v>37.299999999999997</c:v>
                </c:pt>
                <c:pt idx="2">
                  <c:v>38</c:v>
                </c:pt>
                <c:pt idx="3">
                  <c:v>36.5</c:v>
                </c:pt>
                <c:pt idx="4">
                  <c:v>36.6</c:v>
                </c:pt>
              </c:numCache>
            </c:numRef>
          </c:val>
          <c:smooth val="0"/>
          <c:extLst xmlns:c16r2="http://schemas.microsoft.com/office/drawing/2015/06/chart">
            <c:ext xmlns:c16="http://schemas.microsoft.com/office/drawing/2014/chart" uri="{C3380CC4-5D6E-409C-BE32-E72D297353CC}">
              <c16:uniqueId val="{00000001-F5B6-4243-8550-173DF6D4D335}"/>
            </c:ext>
          </c:extLst>
        </c:ser>
        <c:dLbls>
          <c:showLegendKey val="0"/>
          <c:showVal val="0"/>
          <c:showCatName val="0"/>
          <c:showSerName val="0"/>
          <c:showPercent val="0"/>
          <c:showBubbleSize val="0"/>
        </c:dLbls>
        <c:marker val="1"/>
        <c:smooth val="0"/>
        <c:axId val="440855552"/>
        <c:axId val="440853592"/>
      </c:lineChart>
      <c:catAx>
        <c:axId val="440855552"/>
        <c:scaling>
          <c:orientation val="minMax"/>
        </c:scaling>
        <c:delete val="0"/>
        <c:axPos val="b"/>
        <c:numFmt formatCode="General" sourceLinked="1"/>
        <c:majorTickMark val="none"/>
        <c:minorTickMark val="none"/>
        <c:tickLblPos val="none"/>
        <c:crossAx val="440853592"/>
        <c:crosses val="autoZero"/>
        <c:auto val="0"/>
        <c:lblAlgn val="ctr"/>
        <c:lblOffset val="100"/>
        <c:noMultiLvlLbl val="1"/>
      </c:catAx>
      <c:valAx>
        <c:axId val="440853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8555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39.4</c:v>
                </c:pt>
                <c:pt idx="1">
                  <c:v>35.799999999999997</c:v>
                </c:pt>
                <c:pt idx="2">
                  <c:v>30.6</c:v>
                </c:pt>
                <c:pt idx="3">
                  <c:v>24.9</c:v>
                </c:pt>
                <c:pt idx="4">
                  <c:v>13.4</c:v>
                </c:pt>
              </c:numCache>
            </c:numRef>
          </c:val>
          <c:extLst xmlns:c16r2="http://schemas.microsoft.com/office/drawing/2015/06/chart">
            <c:ext xmlns:c16="http://schemas.microsoft.com/office/drawing/2014/chart" uri="{C3380CC4-5D6E-409C-BE32-E72D297353CC}">
              <c16:uniqueId val="{00000000-BABF-483B-B866-E702C6A657AD}"/>
            </c:ext>
          </c:extLst>
        </c:ser>
        <c:dLbls>
          <c:showLegendKey val="0"/>
          <c:showVal val="0"/>
          <c:showCatName val="0"/>
          <c:showSerName val="0"/>
          <c:showPercent val="0"/>
          <c:showBubbleSize val="0"/>
        </c:dLbls>
        <c:gapWidth val="180"/>
        <c:overlap val="-90"/>
        <c:axId val="440639192"/>
        <c:axId val="440639584"/>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21.4</c:v>
                </c:pt>
                <c:pt idx="1">
                  <c:v>19.3</c:v>
                </c:pt>
                <c:pt idx="2">
                  <c:v>20.6</c:v>
                </c:pt>
                <c:pt idx="3">
                  <c:v>21.6</c:v>
                </c:pt>
                <c:pt idx="4">
                  <c:v>20</c:v>
                </c:pt>
              </c:numCache>
            </c:numRef>
          </c:val>
          <c:smooth val="0"/>
          <c:extLst xmlns:c16r2="http://schemas.microsoft.com/office/drawing/2015/06/chart">
            <c:ext xmlns:c16="http://schemas.microsoft.com/office/drawing/2014/chart" uri="{C3380CC4-5D6E-409C-BE32-E72D297353CC}">
              <c16:uniqueId val="{00000001-BABF-483B-B866-E702C6A657AD}"/>
            </c:ext>
          </c:extLst>
        </c:ser>
        <c:dLbls>
          <c:showLegendKey val="0"/>
          <c:showVal val="0"/>
          <c:showCatName val="0"/>
          <c:showSerName val="0"/>
          <c:showPercent val="0"/>
          <c:showBubbleSize val="0"/>
        </c:dLbls>
        <c:marker val="1"/>
        <c:smooth val="0"/>
        <c:axId val="440639192"/>
        <c:axId val="440639584"/>
      </c:lineChart>
      <c:catAx>
        <c:axId val="440639192"/>
        <c:scaling>
          <c:orientation val="minMax"/>
        </c:scaling>
        <c:delete val="0"/>
        <c:axPos val="b"/>
        <c:numFmt formatCode="General" sourceLinked="1"/>
        <c:majorTickMark val="none"/>
        <c:minorTickMark val="none"/>
        <c:tickLblPos val="none"/>
        <c:crossAx val="440639584"/>
        <c:crosses val="autoZero"/>
        <c:auto val="0"/>
        <c:lblAlgn val="ctr"/>
        <c:lblOffset val="100"/>
        <c:noMultiLvlLbl val="1"/>
      </c:catAx>
      <c:valAx>
        <c:axId val="440639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6391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173.8</c:v>
                </c:pt>
                <c:pt idx="1">
                  <c:v>152.1</c:v>
                </c:pt>
                <c:pt idx="2">
                  <c:v>166.5</c:v>
                </c:pt>
                <c:pt idx="3">
                  <c:v>199.1</c:v>
                </c:pt>
                <c:pt idx="4">
                  <c:v>391.6</c:v>
                </c:pt>
              </c:numCache>
            </c:numRef>
          </c:val>
          <c:extLst xmlns:c16r2="http://schemas.microsoft.com/office/drawing/2015/06/chart">
            <c:ext xmlns:c16="http://schemas.microsoft.com/office/drawing/2014/chart" uri="{C3380CC4-5D6E-409C-BE32-E72D297353CC}">
              <c16:uniqueId val="{00000000-33B0-41EA-BAD8-EFB7651C20DD}"/>
            </c:ext>
          </c:extLst>
        </c:ser>
        <c:dLbls>
          <c:showLegendKey val="0"/>
          <c:showVal val="0"/>
          <c:showCatName val="0"/>
          <c:showSerName val="0"/>
          <c:showPercent val="0"/>
          <c:showBubbleSize val="0"/>
        </c:dLbls>
        <c:gapWidth val="180"/>
        <c:overlap val="-90"/>
        <c:axId val="441652824"/>
        <c:axId val="441650864"/>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89.4</c:v>
                </c:pt>
                <c:pt idx="1">
                  <c:v>83.3</c:v>
                </c:pt>
                <c:pt idx="2">
                  <c:v>73.2</c:v>
                </c:pt>
                <c:pt idx="3">
                  <c:v>71.400000000000006</c:v>
                </c:pt>
                <c:pt idx="4">
                  <c:v>82</c:v>
                </c:pt>
              </c:numCache>
            </c:numRef>
          </c:val>
          <c:smooth val="0"/>
          <c:extLst xmlns:c16r2="http://schemas.microsoft.com/office/drawing/2015/06/chart">
            <c:ext xmlns:c16="http://schemas.microsoft.com/office/drawing/2014/chart" uri="{C3380CC4-5D6E-409C-BE32-E72D297353CC}">
              <c16:uniqueId val="{00000001-33B0-41EA-BAD8-EFB7651C20DD}"/>
            </c:ext>
          </c:extLst>
        </c:ser>
        <c:dLbls>
          <c:showLegendKey val="0"/>
          <c:showVal val="0"/>
          <c:showCatName val="0"/>
          <c:showSerName val="0"/>
          <c:showPercent val="0"/>
          <c:showBubbleSize val="0"/>
        </c:dLbls>
        <c:marker val="1"/>
        <c:smooth val="0"/>
        <c:axId val="441652824"/>
        <c:axId val="441650864"/>
      </c:lineChart>
      <c:catAx>
        <c:axId val="441652824"/>
        <c:scaling>
          <c:orientation val="minMax"/>
        </c:scaling>
        <c:delete val="0"/>
        <c:axPos val="b"/>
        <c:numFmt formatCode="General" sourceLinked="1"/>
        <c:majorTickMark val="none"/>
        <c:minorTickMark val="none"/>
        <c:tickLblPos val="none"/>
        <c:crossAx val="441650864"/>
        <c:crosses val="autoZero"/>
        <c:auto val="0"/>
        <c:lblAlgn val="ctr"/>
        <c:lblOffset val="100"/>
        <c:noMultiLvlLbl val="1"/>
      </c:catAx>
      <c:valAx>
        <c:axId val="441650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416528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62.9</c:v>
                </c:pt>
                <c:pt idx="1">
                  <c:v>62.6</c:v>
                </c:pt>
                <c:pt idx="2">
                  <c:v>63.9</c:v>
                </c:pt>
                <c:pt idx="3">
                  <c:v>62.1</c:v>
                </c:pt>
                <c:pt idx="4">
                  <c:v>63.6</c:v>
                </c:pt>
              </c:numCache>
            </c:numRef>
          </c:val>
          <c:extLst xmlns:c16r2="http://schemas.microsoft.com/office/drawing/2015/06/chart">
            <c:ext xmlns:c16="http://schemas.microsoft.com/office/drawing/2014/chart" uri="{C3380CC4-5D6E-409C-BE32-E72D297353CC}">
              <c16:uniqueId val="{00000000-9010-4C41-B7B0-3CB92F9AAEA4}"/>
            </c:ext>
          </c:extLst>
        </c:ser>
        <c:dLbls>
          <c:showLegendKey val="0"/>
          <c:showVal val="0"/>
          <c:showCatName val="0"/>
          <c:showSerName val="0"/>
          <c:showPercent val="0"/>
          <c:showBubbleSize val="0"/>
        </c:dLbls>
        <c:gapWidth val="180"/>
        <c:overlap val="-90"/>
        <c:axId val="441653608"/>
        <c:axId val="441654784"/>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61.7</c:v>
                </c:pt>
                <c:pt idx="1">
                  <c:v>62.1</c:v>
                </c:pt>
                <c:pt idx="2">
                  <c:v>62.6</c:v>
                </c:pt>
                <c:pt idx="3">
                  <c:v>63.4</c:v>
                </c:pt>
                <c:pt idx="4">
                  <c:v>63.8</c:v>
                </c:pt>
              </c:numCache>
            </c:numRef>
          </c:val>
          <c:smooth val="0"/>
          <c:extLst xmlns:c16r2="http://schemas.microsoft.com/office/drawing/2015/06/chart">
            <c:ext xmlns:c16="http://schemas.microsoft.com/office/drawing/2014/chart" uri="{C3380CC4-5D6E-409C-BE32-E72D297353CC}">
              <c16:uniqueId val="{00000001-9010-4C41-B7B0-3CB92F9AAEA4}"/>
            </c:ext>
          </c:extLst>
        </c:ser>
        <c:dLbls>
          <c:showLegendKey val="0"/>
          <c:showVal val="0"/>
          <c:showCatName val="0"/>
          <c:showSerName val="0"/>
          <c:showPercent val="0"/>
          <c:showBubbleSize val="0"/>
        </c:dLbls>
        <c:marker val="1"/>
        <c:smooth val="0"/>
        <c:axId val="441653608"/>
        <c:axId val="441654784"/>
      </c:lineChart>
      <c:catAx>
        <c:axId val="441653608"/>
        <c:scaling>
          <c:orientation val="minMax"/>
        </c:scaling>
        <c:delete val="0"/>
        <c:axPos val="b"/>
        <c:numFmt formatCode="General" sourceLinked="1"/>
        <c:majorTickMark val="none"/>
        <c:minorTickMark val="none"/>
        <c:tickLblPos val="none"/>
        <c:crossAx val="441654784"/>
        <c:crosses val="autoZero"/>
        <c:auto val="0"/>
        <c:lblAlgn val="ctr"/>
        <c:lblOffset val="100"/>
        <c:noMultiLvlLbl val="1"/>
      </c:catAx>
      <c:valAx>
        <c:axId val="441654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16536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13.1</c:v>
                </c:pt>
                <c:pt idx="1">
                  <c:v>14.2</c:v>
                </c:pt>
                <c:pt idx="2">
                  <c:v>14.5</c:v>
                </c:pt>
                <c:pt idx="3">
                  <c:v>15.7</c:v>
                </c:pt>
                <c:pt idx="4">
                  <c:v>15.2</c:v>
                </c:pt>
              </c:numCache>
            </c:numRef>
          </c:val>
          <c:extLst xmlns:c16r2="http://schemas.microsoft.com/office/drawing/2015/06/chart">
            <c:ext xmlns:c16="http://schemas.microsoft.com/office/drawing/2014/chart" uri="{C3380CC4-5D6E-409C-BE32-E72D297353CC}">
              <c16:uniqueId val="{00000000-7FE1-45DF-A441-7B2985C7AD28}"/>
            </c:ext>
          </c:extLst>
        </c:ser>
        <c:dLbls>
          <c:showLegendKey val="0"/>
          <c:showVal val="0"/>
          <c:showCatName val="0"/>
          <c:showSerName val="0"/>
          <c:showPercent val="0"/>
          <c:showBubbleSize val="0"/>
        </c:dLbls>
        <c:gapWidth val="180"/>
        <c:overlap val="-90"/>
        <c:axId val="441652040"/>
        <c:axId val="44165752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13.3</c:v>
                </c:pt>
                <c:pt idx="1">
                  <c:v>14.4</c:v>
                </c:pt>
                <c:pt idx="2">
                  <c:v>15.3</c:v>
                </c:pt>
                <c:pt idx="3">
                  <c:v>16.100000000000001</c:v>
                </c:pt>
                <c:pt idx="4">
                  <c:v>15.2</c:v>
                </c:pt>
              </c:numCache>
            </c:numRef>
          </c:val>
          <c:smooth val="0"/>
          <c:extLst xmlns:c16r2="http://schemas.microsoft.com/office/drawing/2015/06/chart">
            <c:ext xmlns:c16="http://schemas.microsoft.com/office/drawing/2014/chart" uri="{C3380CC4-5D6E-409C-BE32-E72D297353CC}">
              <c16:uniqueId val="{00000001-7FE1-45DF-A441-7B2985C7AD28}"/>
            </c:ext>
          </c:extLst>
        </c:ser>
        <c:dLbls>
          <c:showLegendKey val="0"/>
          <c:showVal val="0"/>
          <c:showCatName val="0"/>
          <c:showSerName val="0"/>
          <c:showPercent val="0"/>
          <c:showBubbleSize val="0"/>
        </c:dLbls>
        <c:marker val="1"/>
        <c:smooth val="0"/>
        <c:axId val="441652040"/>
        <c:axId val="441657528"/>
      </c:lineChart>
      <c:catAx>
        <c:axId val="441652040"/>
        <c:scaling>
          <c:orientation val="minMax"/>
        </c:scaling>
        <c:delete val="0"/>
        <c:axPos val="b"/>
        <c:numFmt formatCode="General" sourceLinked="1"/>
        <c:majorTickMark val="none"/>
        <c:minorTickMark val="none"/>
        <c:tickLblPos val="none"/>
        <c:crossAx val="441657528"/>
        <c:crosses val="autoZero"/>
        <c:auto val="0"/>
        <c:lblAlgn val="ctr"/>
        <c:lblOffset val="100"/>
        <c:noMultiLvlLbl val="1"/>
      </c:catAx>
      <c:valAx>
        <c:axId val="4416575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16520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C43-4E7D-9CFB-185CBA18AD26}"/>
            </c:ext>
          </c:extLst>
        </c:ser>
        <c:dLbls>
          <c:showLegendKey val="0"/>
          <c:showVal val="0"/>
          <c:showCatName val="0"/>
          <c:showSerName val="0"/>
          <c:showPercent val="0"/>
          <c:showBubbleSize val="0"/>
        </c:dLbls>
        <c:gapWidth val="180"/>
        <c:overlap val="-90"/>
        <c:axId val="441655960"/>
        <c:axId val="44165439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C43-4E7D-9CFB-185CBA18AD26}"/>
            </c:ext>
          </c:extLst>
        </c:ser>
        <c:dLbls>
          <c:showLegendKey val="0"/>
          <c:showVal val="0"/>
          <c:showCatName val="0"/>
          <c:showSerName val="0"/>
          <c:showPercent val="0"/>
          <c:showBubbleSize val="0"/>
        </c:dLbls>
        <c:marker val="1"/>
        <c:smooth val="0"/>
        <c:axId val="441655960"/>
        <c:axId val="441654392"/>
      </c:lineChart>
      <c:catAx>
        <c:axId val="441655960"/>
        <c:scaling>
          <c:orientation val="minMax"/>
        </c:scaling>
        <c:delete val="0"/>
        <c:axPos val="b"/>
        <c:numFmt formatCode="General" sourceLinked="1"/>
        <c:majorTickMark val="none"/>
        <c:minorTickMark val="none"/>
        <c:tickLblPos val="none"/>
        <c:crossAx val="441654392"/>
        <c:crosses val="autoZero"/>
        <c:auto val="0"/>
        <c:lblAlgn val="ctr"/>
        <c:lblOffset val="100"/>
        <c:noMultiLvlLbl val="1"/>
      </c:catAx>
      <c:valAx>
        <c:axId val="441654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1655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54D-4811-8902-1DE4C77D1933}"/>
            </c:ext>
          </c:extLst>
        </c:ser>
        <c:dLbls>
          <c:showLegendKey val="0"/>
          <c:showVal val="0"/>
          <c:showCatName val="0"/>
          <c:showSerName val="0"/>
          <c:showPercent val="0"/>
          <c:showBubbleSize val="0"/>
        </c:dLbls>
        <c:gapWidth val="180"/>
        <c:overlap val="-90"/>
        <c:axId val="441655176"/>
        <c:axId val="44165125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54D-4811-8902-1DE4C77D1933}"/>
            </c:ext>
          </c:extLst>
        </c:ser>
        <c:dLbls>
          <c:showLegendKey val="0"/>
          <c:showVal val="0"/>
          <c:showCatName val="0"/>
          <c:showSerName val="0"/>
          <c:showPercent val="0"/>
          <c:showBubbleSize val="0"/>
        </c:dLbls>
        <c:marker val="1"/>
        <c:smooth val="0"/>
        <c:axId val="441655176"/>
        <c:axId val="441651256"/>
      </c:lineChart>
      <c:catAx>
        <c:axId val="441655176"/>
        <c:scaling>
          <c:orientation val="minMax"/>
        </c:scaling>
        <c:delete val="0"/>
        <c:axPos val="b"/>
        <c:numFmt formatCode="General" sourceLinked="1"/>
        <c:majorTickMark val="none"/>
        <c:minorTickMark val="none"/>
        <c:tickLblPos val="none"/>
        <c:crossAx val="441651256"/>
        <c:crosses val="autoZero"/>
        <c:auto val="0"/>
        <c:lblAlgn val="ctr"/>
        <c:lblOffset val="100"/>
        <c:noMultiLvlLbl val="1"/>
      </c:catAx>
      <c:valAx>
        <c:axId val="4416512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1655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942-4C51-AE4B-6F61938E0EF9}"/>
            </c:ext>
          </c:extLst>
        </c:ser>
        <c:dLbls>
          <c:showLegendKey val="0"/>
          <c:showVal val="0"/>
          <c:showCatName val="0"/>
          <c:showSerName val="0"/>
          <c:showPercent val="0"/>
          <c:showBubbleSize val="0"/>
        </c:dLbls>
        <c:gapWidth val="180"/>
        <c:overlap val="-90"/>
        <c:axId val="441656744"/>
        <c:axId val="441657136"/>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942-4C51-AE4B-6F61938E0EF9}"/>
            </c:ext>
          </c:extLst>
        </c:ser>
        <c:dLbls>
          <c:showLegendKey val="0"/>
          <c:showVal val="0"/>
          <c:showCatName val="0"/>
          <c:showSerName val="0"/>
          <c:showPercent val="0"/>
          <c:showBubbleSize val="0"/>
        </c:dLbls>
        <c:marker val="1"/>
        <c:smooth val="0"/>
        <c:axId val="441656744"/>
        <c:axId val="441657136"/>
      </c:lineChart>
      <c:catAx>
        <c:axId val="441656744"/>
        <c:scaling>
          <c:orientation val="minMax"/>
        </c:scaling>
        <c:delete val="0"/>
        <c:axPos val="b"/>
        <c:numFmt formatCode="General" sourceLinked="1"/>
        <c:majorTickMark val="none"/>
        <c:minorTickMark val="none"/>
        <c:tickLblPos val="none"/>
        <c:crossAx val="441657136"/>
        <c:crosses val="autoZero"/>
        <c:auto val="0"/>
        <c:lblAlgn val="ctr"/>
        <c:lblOffset val="100"/>
        <c:noMultiLvlLbl val="1"/>
      </c:catAx>
      <c:valAx>
        <c:axId val="44165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16567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FC0-460C-9D54-F7EBE98348A1}"/>
            </c:ext>
          </c:extLst>
        </c:ser>
        <c:dLbls>
          <c:showLegendKey val="0"/>
          <c:showVal val="0"/>
          <c:showCatName val="0"/>
          <c:showSerName val="0"/>
          <c:showPercent val="0"/>
          <c:showBubbleSize val="0"/>
        </c:dLbls>
        <c:gapWidth val="180"/>
        <c:overlap val="-90"/>
        <c:axId val="441657920"/>
        <c:axId val="441658312"/>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FC0-460C-9D54-F7EBE98348A1}"/>
            </c:ext>
          </c:extLst>
        </c:ser>
        <c:dLbls>
          <c:showLegendKey val="0"/>
          <c:showVal val="0"/>
          <c:showCatName val="0"/>
          <c:showSerName val="0"/>
          <c:showPercent val="0"/>
          <c:showBubbleSize val="0"/>
        </c:dLbls>
        <c:marker val="1"/>
        <c:smooth val="0"/>
        <c:axId val="441657920"/>
        <c:axId val="441658312"/>
      </c:lineChart>
      <c:catAx>
        <c:axId val="441657920"/>
        <c:scaling>
          <c:orientation val="minMax"/>
        </c:scaling>
        <c:delete val="0"/>
        <c:axPos val="b"/>
        <c:numFmt formatCode="General" sourceLinked="1"/>
        <c:majorTickMark val="none"/>
        <c:minorTickMark val="none"/>
        <c:tickLblPos val="none"/>
        <c:crossAx val="441658312"/>
        <c:crosses val="autoZero"/>
        <c:auto val="0"/>
        <c:lblAlgn val="ctr"/>
        <c:lblOffset val="100"/>
        <c:noMultiLvlLbl val="1"/>
      </c:catAx>
      <c:valAx>
        <c:axId val="4416583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16579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122.7</c:v>
                </c:pt>
                <c:pt idx="1">
                  <c:v>129.1</c:v>
                </c:pt>
                <c:pt idx="2">
                  <c:v>99.7</c:v>
                </c:pt>
                <c:pt idx="3">
                  <c:v>96</c:v>
                </c:pt>
                <c:pt idx="4">
                  <c:v>117.3</c:v>
                </c:pt>
              </c:numCache>
            </c:numRef>
          </c:val>
          <c:extLst xmlns:c16r2="http://schemas.microsoft.com/office/drawing/2015/06/chart">
            <c:ext xmlns:c16="http://schemas.microsoft.com/office/drawing/2014/chart" uri="{C3380CC4-5D6E-409C-BE32-E72D297353CC}">
              <c16:uniqueId val="{00000000-508C-4525-8FE2-22E930BBE1A7}"/>
            </c:ext>
          </c:extLst>
        </c:ser>
        <c:dLbls>
          <c:showLegendKey val="0"/>
          <c:showVal val="0"/>
          <c:showCatName val="0"/>
          <c:showSerName val="0"/>
          <c:showPercent val="0"/>
          <c:showBubbleSize val="0"/>
        </c:dLbls>
        <c:gapWidth val="180"/>
        <c:overlap val="-90"/>
        <c:axId val="440736152"/>
        <c:axId val="440736536"/>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130.4</c:v>
                </c:pt>
                <c:pt idx="1">
                  <c:v>136.30000000000001</c:v>
                </c:pt>
                <c:pt idx="2">
                  <c:v>130.69999999999999</c:v>
                </c:pt>
                <c:pt idx="3">
                  <c:v>128.9</c:v>
                </c:pt>
                <c:pt idx="4">
                  <c:v>129.30000000000001</c:v>
                </c:pt>
              </c:numCache>
            </c:numRef>
          </c:val>
          <c:smooth val="0"/>
          <c:extLst xmlns:c16r2="http://schemas.microsoft.com/office/drawing/2015/06/chart">
            <c:ext xmlns:c16="http://schemas.microsoft.com/office/drawing/2014/chart" uri="{C3380CC4-5D6E-409C-BE32-E72D297353CC}">
              <c16:uniqueId val="{00000001-508C-4525-8FE2-22E930BBE1A7}"/>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508C-4525-8FE2-22E930BBE1A7}"/>
            </c:ext>
          </c:extLst>
        </c:ser>
        <c:dLbls>
          <c:showLegendKey val="0"/>
          <c:showVal val="0"/>
          <c:showCatName val="0"/>
          <c:showSerName val="0"/>
          <c:showPercent val="0"/>
          <c:showBubbleSize val="0"/>
        </c:dLbls>
        <c:marker val="1"/>
        <c:smooth val="0"/>
        <c:axId val="440736152"/>
        <c:axId val="440736536"/>
      </c:lineChart>
      <c:catAx>
        <c:axId val="440736152"/>
        <c:scaling>
          <c:orientation val="minMax"/>
        </c:scaling>
        <c:delete val="0"/>
        <c:axPos val="b"/>
        <c:numFmt formatCode="General" sourceLinked="1"/>
        <c:majorTickMark val="none"/>
        <c:minorTickMark val="none"/>
        <c:tickLblPos val="none"/>
        <c:crossAx val="440736536"/>
        <c:crosses val="autoZero"/>
        <c:auto val="0"/>
        <c:lblAlgn val="ctr"/>
        <c:lblOffset val="100"/>
        <c:noMultiLvlLbl val="1"/>
      </c:catAx>
      <c:valAx>
        <c:axId val="440736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7361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7EA-4F6D-9E31-82A0B75D7A44}"/>
            </c:ext>
          </c:extLst>
        </c:ser>
        <c:dLbls>
          <c:showLegendKey val="0"/>
          <c:showVal val="0"/>
          <c:showCatName val="0"/>
          <c:showSerName val="0"/>
          <c:showPercent val="0"/>
          <c:showBubbleSize val="0"/>
        </c:dLbls>
        <c:gapWidth val="180"/>
        <c:overlap val="-90"/>
        <c:axId val="443185952"/>
        <c:axId val="443179288"/>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EA-4F6D-9E31-82A0B75D7A44}"/>
            </c:ext>
          </c:extLst>
        </c:ser>
        <c:dLbls>
          <c:showLegendKey val="0"/>
          <c:showVal val="0"/>
          <c:showCatName val="0"/>
          <c:showSerName val="0"/>
          <c:showPercent val="0"/>
          <c:showBubbleSize val="0"/>
        </c:dLbls>
        <c:marker val="1"/>
        <c:smooth val="0"/>
        <c:axId val="443185952"/>
        <c:axId val="443179288"/>
      </c:lineChart>
      <c:catAx>
        <c:axId val="443185952"/>
        <c:scaling>
          <c:orientation val="minMax"/>
        </c:scaling>
        <c:delete val="0"/>
        <c:axPos val="b"/>
        <c:numFmt formatCode="General" sourceLinked="1"/>
        <c:majorTickMark val="none"/>
        <c:minorTickMark val="none"/>
        <c:tickLblPos val="none"/>
        <c:crossAx val="443179288"/>
        <c:crosses val="autoZero"/>
        <c:auto val="0"/>
        <c:lblAlgn val="ctr"/>
        <c:lblOffset val="100"/>
        <c:noMultiLvlLbl val="1"/>
      </c:catAx>
      <c:valAx>
        <c:axId val="443179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31859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16.2</c:v>
                </c:pt>
                <c:pt idx="1">
                  <c:v>19</c:v>
                </c:pt>
                <c:pt idx="2">
                  <c:v>18.899999999999999</c:v>
                </c:pt>
                <c:pt idx="3">
                  <c:v>17</c:v>
                </c:pt>
                <c:pt idx="4">
                  <c:v>18.399999999999999</c:v>
                </c:pt>
              </c:numCache>
            </c:numRef>
          </c:val>
          <c:extLst xmlns:c16r2="http://schemas.microsoft.com/office/drawing/2015/06/chart">
            <c:ext xmlns:c16="http://schemas.microsoft.com/office/drawing/2014/chart" uri="{C3380CC4-5D6E-409C-BE32-E72D297353CC}">
              <c16:uniqueId val="{00000000-5607-4CA8-AA4A-B66DEBCDC84F}"/>
            </c:ext>
          </c:extLst>
        </c:ser>
        <c:dLbls>
          <c:showLegendKey val="0"/>
          <c:showVal val="0"/>
          <c:showCatName val="0"/>
          <c:showSerName val="0"/>
          <c:showPercent val="0"/>
          <c:showBubbleSize val="0"/>
        </c:dLbls>
        <c:gapWidth val="180"/>
        <c:overlap val="-90"/>
        <c:axId val="443182424"/>
        <c:axId val="443184776"/>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14</c:v>
                </c:pt>
                <c:pt idx="1">
                  <c:v>15.5</c:v>
                </c:pt>
                <c:pt idx="2">
                  <c:v>13.1</c:v>
                </c:pt>
                <c:pt idx="3">
                  <c:v>19.899999999999999</c:v>
                </c:pt>
                <c:pt idx="4">
                  <c:v>16.899999999999999</c:v>
                </c:pt>
              </c:numCache>
            </c:numRef>
          </c:val>
          <c:smooth val="0"/>
          <c:extLst xmlns:c16r2="http://schemas.microsoft.com/office/drawing/2015/06/chart">
            <c:ext xmlns:c16="http://schemas.microsoft.com/office/drawing/2014/chart" uri="{C3380CC4-5D6E-409C-BE32-E72D297353CC}">
              <c16:uniqueId val="{00000001-5607-4CA8-AA4A-B66DEBCDC84F}"/>
            </c:ext>
          </c:extLst>
        </c:ser>
        <c:dLbls>
          <c:showLegendKey val="0"/>
          <c:showVal val="0"/>
          <c:showCatName val="0"/>
          <c:showSerName val="0"/>
          <c:showPercent val="0"/>
          <c:showBubbleSize val="0"/>
        </c:dLbls>
        <c:marker val="1"/>
        <c:smooth val="0"/>
        <c:axId val="443182424"/>
        <c:axId val="443184776"/>
      </c:lineChart>
      <c:catAx>
        <c:axId val="443182424"/>
        <c:scaling>
          <c:orientation val="minMax"/>
        </c:scaling>
        <c:delete val="0"/>
        <c:axPos val="b"/>
        <c:numFmt formatCode="General" sourceLinked="1"/>
        <c:majorTickMark val="none"/>
        <c:minorTickMark val="none"/>
        <c:tickLblPos val="none"/>
        <c:crossAx val="443184776"/>
        <c:crosses val="autoZero"/>
        <c:auto val="0"/>
        <c:lblAlgn val="ctr"/>
        <c:lblOffset val="100"/>
        <c:noMultiLvlLbl val="1"/>
      </c:catAx>
      <c:valAx>
        <c:axId val="4431847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3182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5.4</c:v>
                </c:pt>
                <c:pt idx="1">
                  <c:v>1.2</c:v>
                </c:pt>
                <c:pt idx="2">
                  <c:v>3</c:v>
                </c:pt>
                <c:pt idx="3">
                  <c:v>9.1999999999999993</c:v>
                </c:pt>
                <c:pt idx="4">
                  <c:v>18.7</c:v>
                </c:pt>
              </c:numCache>
            </c:numRef>
          </c:val>
          <c:extLst xmlns:c16r2="http://schemas.microsoft.com/office/drawing/2015/06/chart">
            <c:ext xmlns:c16="http://schemas.microsoft.com/office/drawing/2014/chart" uri="{C3380CC4-5D6E-409C-BE32-E72D297353CC}">
              <c16:uniqueId val="{00000000-3A79-465D-9D1A-3EEFE0C8D1CA}"/>
            </c:ext>
          </c:extLst>
        </c:ser>
        <c:dLbls>
          <c:showLegendKey val="0"/>
          <c:showVal val="0"/>
          <c:showCatName val="0"/>
          <c:showSerName val="0"/>
          <c:showPercent val="0"/>
          <c:showBubbleSize val="0"/>
        </c:dLbls>
        <c:gapWidth val="180"/>
        <c:overlap val="-90"/>
        <c:axId val="443182032"/>
        <c:axId val="44318634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20.100000000000001</c:v>
                </c:pt>
                <c:pt idx="1">
                  <c:v>28.4</c:v>
                </c:pt>
                <c:pt idx="2">
                  <c:v>25</c:v>
                </c:pt>
                <c:pt idx="3">
                  <c:v>12.9</c:v>
                </c:pt>
                <c:pt idx="4">
                  <c:v>14</c:v>
                </c:pt>
              </c:numCache>
            </c:numRef>
          </c:val>
          <c:smooth val="0"/>
          <c:extLst xmlns:c16r2="http://schemas.microsoft.com/office/drawing/2015/06/chart">
            <c:ext xmlns:c16="http://schemas.microsoft.com/office/drawing/2014/chart" uri="{C3380CC4-5D6E-409C-BE32-E72D297353CC}">
              <c16:uniqueId val="{00000001-3A79-465D-9D1A-3EEFE0C8D1CA}"/>
            </c:ext>
          </c:extLst>
        </c:ser>
        <c:dLbls>
          <c:showLegendKey val="0"/>
          <c:showVal val="0"/>
          <c:showCatName val="0"/>
          <c:showSerName val="0"/>
          <c:showPercent val="0"/>
          <c:showBubbleSize val="0"/>
        </c:dLbls>
        <c:marker val="1"/>
        <c:smooth val="0"/>
        <c:axId val="443182032"/>
        <c:axId val="443186344"/>
      </c:lineChart>
      <c:catAx>
        <c:axId val="443182032"/>
        <c:scaling>
          <c:orientation val="minMax"/>
        </c:scaling>
        <c:delete val="0"/>
        <c:axPos val="b"/>
        <c:numFmt formatCode="General" sourceLinked="1"/>
        <c:majorTickMark val="none"/>
        <c:minorTickMark val="none"/>
        <c:tickLblPos val="none"/>
        <c:crossAx val="443186344"/>
        <c:crosses val="autoZero"/>
        <c:auto val="0"/>
        <c:lblAlgn val="ctr"/>
        <c:lblOffset val="100"/>
        <c:noMultiLvlLbl val="1"/>
      </c:catAx>
      <c:valAx>
        <c:axId val="443186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31820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117.4</c:v>
                </c:pt>
                <c:pt idx="1">
                  <c:v>81.2</c:v>
                </c:pt>
                <c:pt idx="2">
                  <c:v>61.8</c:v>
                </c:pt>
                <c:pt idx="3">
                  <c:v>46</c:v>
                </c:pt>
                <c:pt idx="4">
                  <c:v>21.4</c:v>
                </c:pt>
              </c:numCache>
            </c:numRef>
          </c:val>
          <c:extLst xmlns:c16r2="http://schemas.microsoft.com/office/drawing/2015/06/chart">
            <c:ext xmlns:c16="http://schemas.microsoft.com/office/drawing/2014/chart" uri="{C3380CC4-5D6E-409C-BE32-E72D297353CC}">
              <c16:uniqueId val="{00000000-8359-46AD-BCA7-6834E2CD0A01}"/>
            </c:ext>
          </c:extLst>
        </c:ser>
        <c:dLbls>
          <c:showLegendKey val="0"/>
          <c:showVal val="0"/>
          <c:showCatName val="0"/>
          <c:showSerName val="0"/>
          <c:showPercent val="0"/>
          <c:showBubbleSize val="0"/>
        </c:dLbls>
        <c:gapWidth val="180"/>
        <c:overlap val="-90"/>
        <c:axId val="443183992"/>
        <c:axId val="443183600"/>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224.7</c:v>
                </c:pt>
                <c:pt idx="1">
                  <c:v>167.2</c:v>
                </c:pt>
                <c:pt idx="2">
                  <c:v>267.7</c:v>
                </c:pt>
                <c:pt idx="3">
                  <c:v>155.5</c:v>
                </c:pt>
                <c:pt idx="4">
                  <c:v>121</c:v>
                </c:pt>
              </c:numCache>
            </c:numRef>
          </c:val>
          <c:smooth val="0"/>
          <c:extLst xmlns:c16r2="http://schemas.microsoft.com/office/drawing/2015/06/chart">
            <c:ext xmlns:c16="http://schemas.microsoft.com/office/drawing/2014/chart" uri="{C3380CC4-5D6E-409C-BE32-E72D297353CC}">
              <c16:uniqueId val="{00000001-8359-46AD-BCA7-6834E2CD0A01}"/>
            </c:ext>
          </c:extLst>
        </c:ser>
        <c:dLbls>
          <c:showLegendKey val="0"/>
          <c:showVal val="0"/>
          <c:showCatName val="0"/>
          <c:showSerName val="0"/>
          <c:showPercent val="0"/>
          <c:showBubbleSize val="0"/>
        </c:dLbls>
        <c:marker val="1"/>
        <c:smooth val="0"/>
        <c:axId val="443183992"/>
        <c:axId val="443183600"/>
      </c:lineChart>
      <c:catAx>
        <c:axId val="443183992"/>
        <c:scaling>
          <c:orientation val="minMax"/>
        </c:scaling>
        <c:delete val="0"/>
        <c:axPos val="b"/>
        <c:numFmt formatCode="General" sourceLinked="1"/>
        <c:majorTickMark val="none"/>
        <c:minorTickMark val="none"/>
        <c:tickLblPos val="none"/>
        <c:crossAx val="443183600"/>
        <c:crosses val="autoZero"/>
        <c:auto val="0"/>
        <c:lblAlgn val="ctr"/>
        <c:lblOffset val="100"/>
        <c:noMultiLvlLbl val="1"/>
      </c:catAx>
      <c:valAx>
        <c:axId val="44318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3183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46.1</c:v>
                </c:pt>
                <c:pt idx="1">
                  <c:v>51.5</c:v>
                </c:pt>
                <c:pt idx="2">
                  <c:v>55.2</c:v>
                </c:pt>
                <c:pt idx="3">
                  <c:v>46.7</c:v>
                </c:pt>
                <c:pt idx="4">
                  <c:v>51</c:v>
                </c:pt>
              </c:numCache>
            </c:numRef>
          </c:val>
          <c:extLst xmlns:c16r2="http://schemas.microsoft.com/office/drawing/2015/06/chart">
            <c:ext xmlns:c16="http://schemas.microsoft.com/office/drawing/2014/chart" uri="{C3380CC4-5D6E-409C-BE32-E72D297353CC}">
              <c16:uniqueId val="{00000000-AFAA-4537-AA14-E5CAFC2F779A}"/>
            </c:ext>
          </c:extLst>
        </c:ser>
        <c:dLbls>
          <c:showLegendKey val="0"/>
          <c:showVal val="0"/>
          <c:showCatName val="0"/>
          <c:showSerName val="0"/>
          <c:showPercent val="0"/>
          <c:showBubbleSize val="0"/>
        </c:dLbls>
        <c:gapWidth val="180"/>
        <c:overlap val="-90"/>
        <c:axId val="443180856"/>
        <c:axId val="443185560"/>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48.7</c:v>
                </c:pt>
                <c:pt idx="1">
                  <c:v>53.3</c:v>
                </c:pt>
                <c:pt idx="2">
                  <c:v>29</c:v>
                </c:pt>
                <c:pt idx="3">
                  <c:v>32.4</c:v>
                </c:pt>
                <c:pt idx="4">
                  <c:v>42.4</c:v>
                </c:pt>
              </c:numCache>
            </c:numRef>
          </c:val>
          <c:smooth val="0"/>
          <c:extLst xmlns:c16r2="http://schemas.microsoft.com/office/drawing/2015/06/chart">
            <c:ext xmlns:c16="http://schemas.microsoft.com/office/drawing/2014/chart" uri="{C3380CC4-5D6E-409C-BE32-E72D297353CC}">
              <c16:uniqueId val="{00000001-AFAA-4537-AA14-E5CAFC2F779A}"/>
            </c:ext>
          </c:extLst>
        </c:ser>
        <c:dLbls>
          <c:showLegendKey val="0"/>
          <c:showVal val="0"/>
          <c:showCatName val="0"/>
          <c:showSerName val="0"/>
          <c:showPercent val="0"/>
          <c:showBubbleSize val="0"/>
        </c:dLbls>
        <c:marker val="1"/>
        <c:smooth val="0"/>
        <c:axId val="443180856"/>
        <c:axId val="443185560"/>
      </c:lineChart>
      <c:catAx>
        <c:axId val="443180856"/>
        <c:scaling>
          <c:orientation val="minMax"/>
        </c:scaling>
        <c:delete val="0"/>
        <c:axPos val="b"/>
        <c:numFmt formatCode="General" sourceLinked="1"/>
        <c:majorTickMark val="none"/>
        <c:minorTickMark val="none"/>
        <c:tickLblPos val="none"/>
        <c:crossAx val="443185560"/>
        <c:crosses val="autoZero"/>
        <c:auto val="0"/>
        <c:lblAlgn val="ctr"/>
        <c:lblOffset val="100"/>
        <c:noMultiLvlLbl val="1"/>
      </c:catAx>
      <c:valAx>
        <c:axId val="443185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3180856"/>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4C24-4929-A3AC-B2DD50775C1A}"/>
            </c:ext>
          </c:extLst>
        </c:ser>
        <c:dLbls>
          <c:showLegendKey val="0"/>
          <c:showVal val="0"/>
          <c:showCatName val="0"/>
          <c:showSerName val="0"/>
          <c:showPercent val="0"/>
          <c:showBubbleSize val="0"/>
        </c:dLbls>
        <c:gapWidth val="180"/>
        <c:overlap val="-90"/>
        <c:axId val="443182816"/>
        <c:axId val="443181248"/>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1-4C24-4929-A3AC-B2DD50775C1A}"/>
            </c:ext>
          </c:extLst>
        </c:ser>
        <c:dLbls>
          <c:showLegendKey val="0"/>
          <c:showVal val="0"/>
          <c:showCatName val="0"/>
          <c:showSerName val="0"/>
          <c:showPercent val="0"/>
          <c:showBubbleSize val="0"/>
        </c:dLbls>
        <c:marker val="1"/>
        <c:smooth val="0"/>
        <c:axId val="443182816"/>
        <c:axId val="443181248"/>
      </c:lineChart>
      <c:catAx>
        <c:axId val="443182816"/>
        <c:scaling>
          <c:orientation val="minMax"/>
        </c:scaling>
        <c:delete val="0"/>
        <c:axPos val="b"/>
        <c:numFmt formatCode="General" sourceLinked="1"/>
        <c:majorTickMark val="none"/>
        <c:minorTickMark val="none"/>
        <c:tickLblPos val="none"/>
        <c:crossAx val="443181248"/>
        <c:crosses val="autoZero"/>
        <c:auto val="0"/>
        <c:lblAlgn val="ctr"/>
        <c:lblOffset val="100"/>
        <c:noMultiLvlLbl val="1"/>
      </c:catAx>
      <c:valAx>
        <c:axId val="443181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31828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10.6</c:v>
                </c:pt>
                <c:pt idx="1">
                  <c:v>14.4</c:v>
                </c:pt>
                <c:pt idx="2">
                  <c:v>15.8</c:v>
                </c:pt>
                <c:pt idx="3">
                  <c:v>14.8</c:v>
                </c:pt>
                <c:pt idx="4">
                  <c:v>15.1</c:v>
                </c:pt>
              </c:numCache>
            </c:numRef>
          </c:val>
          <c:extLst xmlns:c16r2="http://schemas.microsoft.com/office/drawing/2015/06/chart">
            <c:ext xmlns:c16="http://schemas.microsoft.com/office/drawing/2014/chart" uri="{C3380CC4-5D6E-409C-BE32-E72D297353CC}">
              <c16:uniqueId val="{00000000-D726-4008-A817-6689C8DA13E2}"/>
            </c:ext>
          </c:extLst>
        </c:ser>
        <c:dLbls>
          <c:showLegendKey val="0"/>
          <c:showVal val="0"/>
          <c:showCatName val="0"/>
          <c:showSerName val="0"/>
          <c:showPercent val="0"/>
          <c:showBubbleSize val="0"/>
        </c:dLbls>
        <c:gapWidth val="180"/>
        <c:overlap val="-90"/>
        <c:axId val="443181640"/>
        <c:axId val="443135304"/>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11.8</c:v>
                </c:pt>
                <c:pt idx="1">
                  <c:v>15.3</c:v>
                </c:pt>
                <c:pt idx="2">
                  <c:v>15.4</c:v>
                </c:pt>
                <c:pt idx="3">
                  <c:v>15.1</c:v>
                </c:pt>
                <c:pt idx="4">
                  <c:v>15.5</c:v>
                </c:pt>
              </c:numCache>
            </c:numRef>
          </c:val>
          <c:smooth val="0"/>
          <c:extLst xmlns:c16r2="http://schemas.microsoft.com/office/drawing/2015/06/chart">
            <c:ext xmlns:c16="http://schemas.microsoft.com/office/drawing/2014/chart" uri="{C3380CC4-5D6E-409C-BE32-E72D297353CC}">
              <c16:uniqueId val="{00000001-D726-4008-A817-6689C8DA13E2}"/>
            </c:ext>
          </c:extLst>
        </c:ser>
        <c:dLbls>
          <c:showLegendKey val="0"/>
          <c:showVal val="0"/>
          <c:showCatName val="0"/>
          <c:showSerName val="0"/>
          <c:showPercent val="0"/>
          <c:showBubbleSize val="0"/>
        </c:dLbls>
        <c:marker val="1"/>
        <c:smooth val="0"/>
        <c:axId val="443181640"/>
        <c:axId val="443135304"/>
      </c:lineChart>
      <c:catAx>
        <c:axId val="443181640"/>
        <c:scaling>
          <c:orientation val="minMax"/>
        </c:scaling>
        <c:delete val="0"/>
        <c:axPos val="b"/>
        <c:numFmt formatCode="General" sourceLinked="1"/>
        <c:majorTickMark val="none"/>
        <c:minorTickMark val="none"/>
        <c:tickLblPos val="none"/>
        <c:crossAx val="443135304"/>
        <c:crosses val="autoZero"/>
        <c:auto val="0"/>
        <c:lblAlgn val="ctr"/>
        <c:lblOffset val="100"/>
        <c:noMultiLvlLbl val="1"/>
      </c:catAx>
      <c:valAx>
        <c:axId val="443135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31816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1</c:v>
                </c:pt>
                <c:pt idx="1">
                  <c:v>2.2000000000000002</c:v>
                </c:pt>
                <c:pt idx="2">
                  <c:v>0.9</c:v>
                </c:pt>
                <c:pt idx="3">
                  <c:v>0.7</c:v>
                </c:pt>
                <c:pt idx="4">
                  <c:v>0.8</c:v>
                </c:pt>
              </c:numCache>
            </c:numRef>
          </c:val>
          <c:extLst xmlns:c16r2="http://schemas.microsoft.com/office/drawing/2015/06/chart">
            <c:ext xmlns:c16="http://schemas.microsoft.com/office/drawing/2014/chart" uri="{C3380CC4-5D6E-409C-BE32-E72D297353CC}">
              <c16:uniqueId val="{00000000-8316-4442-BDA7-753CB479CF7B}"/>
            </c:ext>
          </c:extLst>
        </c:ser>
        <c:dLbls>
          <c:showLegendKey val="0"/>
          <c:showVal val="0"/>
          <c:showCatName val="0"/>
          <c:showSerName val="0"/>
          <c:showPercent val="0"/>
          <c:showBubbleSize val="0"/>
        </c:dLbls>
        <c:gapWidth val="180"/>
        <c:overlap val="-90"/>
        <c:axId val="443137264"/>
        <c:axId val="44313491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1.4</c:v>
                </c:pt>
                <c:pt idx="1">
                  <c:v>2.4</c:v>
                </c:pt>
                <c:pt idx="2">
                  <c:v>4.0999999999999996</c:v>
                </c:pt>
                <c:pt idx="3">
                  <c:v>2.2000000000000002</c:v>
                </c:pt>
                <c:pt idx="4">
                  <c:v>2.4</c:v>
                </c:pt>
              </c:numCache>
            </c:numRef>
          </c:val>
          <c:smooth val="0"/>
          <c:extLst xmlns:c16r2="http://schemas.microsoft.com/office/drawing/2015/06/chart">
            <c:ext xmlns:c16="http://schemas.microsoft.com/office/drawing/2014/chart" uri="{C3380CC4-5D6E-409C-BE32-E72D297353CC}">
              <c16:uniqueId val="{00000001-8316-4442-BDA7-753CB479CF7B}"/>
            </c:ext>
          </c:extLst>
        </c:ser>
        <c:dLbls>
          <c:showLegendKey val="0"/>
          <c:showVal val="0"/>
          <c:showCatName val="0"/>
          <c:showSerName val="0"/>
          <c:showPercent val="0"/>
          <c:showBubbleSize val="0"/>
        </c:dLbls>
        <c:marker val="1"/>
        <c:smooth val="0"/>
        <c:axId val="443137264"/>
        <c:axId val="443134912"/>
      </c:lineChart>
      <c:catAx>
        <c:axId val="443137264"/>
        <c:scaling>
          <c:orientation val="minMax"/>
        </c:scaling>
        <c:delete val="0"/>
        <c:axPos val="b"/>
        <c:numFmt formatCode="General" sourceLinked="1"/>
        <c:majorTickMark val="none"/>
        <c:minorTickMark val="none"/>
        <c:tickLblPos val="none"/>
        <c:crossAx val="443134912"/>
        <c:crosses val="autoZero"/>
        <c:auto val="0"/>
        <c:lblAlgn val="ctr"/>
        <c:lblOffset val="100"/>
        <c:noMultiLvlLbl val="1"/>
      </c:catAx>
      <c:valAx>
        <c:axId val="4431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31372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1384.3</c:v>
                </c:pt>
                <c:pt idx="1">
                  <c:v>1005.7</c:v>
                </c:pt>
                <c:pt idx="2">
                  <c:v>879.9</c:v>
                </c:pt>
                <c:pt idx="3">
                  <c:v>883.1</c:v>
                </c:pt>
                <c:pt idx="4">
                  <c:v>774.8</c:v>
                </c:pt>
              </c:numCache>
            </c:numRef>
          </c:val>
          <c:extLst xmlns:c16r2="http://schemas.microsoft.com/office/drawing/2015/06/chart">
            <c:ext xmlns:c16="http://schemas.microsoft.com/office/drawing/2014/chart" uri="{C3380CC4-5D6E-409C-BE32-E72D297353CC}">
              <c16:uniqueId val="{00000000-FE77-4666-9E16-696A5F733489}"/>
            </c:ext>
          </c:extLst>
        </c:ser>
        <c:dLbls>
          <c:showLegendKey val="0"/>
          <c:showVal val="0"/>
          <c:showCatName val="0"/>
          <c:showSerName val="0"/>
          <c:showPercent val="0"/>
          <c:showBubbleSize val="0"/>
        </c:dLbls>
        <c:gapWidth val="180"/>
        <c:overlap val="-90"/>
        <c:axId val="443130208"/>
        <c:axId val="443130600"/>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596.79999999999995</c:v>
                </c:pt>
                <c:pt idx="1">
                  <c:v>494.6</c:v>
                </c:pt>
                <c:pt idx="2">
                  <c:v>469.5</c:v>
                </c:pt>
                <c:pt idx="3">
                  <c:v>391.3</c:v>
                </c:pt>
                <c:pt idx="4">
                  <c:v>270.5</c:v>
                </c:pt>
              </c:numCache>
            </c:numRef>
          </c:val>
          <c:smooth val="0"/>
          <c:extLst xmlns:c16r2="http://schemas.microsoft.com/office/drawing/2015/06/chart">
            <c:ext xmlns:c16="http://schemas.microsoft.com/office/drawing/2014/chart" uri="{C3380CC4-5D6E-409C-BE32-E72D297353CC}">
              <c16:uniqueId val="{00000001-FE77-4666-9E16-696A5F733489}"/>
            </c:ext>
          </c:extLst>
        </c:ser>
        <c:dLbls>
          <c:showLegendKey val="0"/>
          <c:showVal val="0"/>
          <c:showCatName val="0"/>
          <c:showSerName val="0"/>
          <c:showPercent val="0"/>
          <c:showBubbleSize val="0"/>
        </c:dLbls>
        <c:marker val="1"/>
        <c:smooth val="0"/>
        <c:axId val="443130208"/>
        <c:axId val="443130600"/>
      </c:lineChart>
      <c:catAx>
        <c:axId val="443130208"/>
        <c:scaling>
          <c:orientation val="minMax"/>
        </c:scaling>
        <c:delete val="0"/>
        <c:axPos val="b"/>
        <c:numFmt formatCode="General" sourceLinked="1"/>
        <c:majorTickMark val="none"/>
        <c:minorTickMark val="none"/>
        <c:tickLblPos val="none"/>
        <c:crossAx val="443130600"/>
        <c:crosses val="autoZero"/>
        <c:auto val="0"/>
        <c:lblAlgn val="ctr"/>
        <c:lblOffset val="100"/>
        <c:noMultiLvlLbl val="1"/>
      </c:catAx>
      <c:valAx>
        <c:axId val="443130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31302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4.5999999999999996</c:v>
                </c:pt>
                <c:pt idx="1">
                  <c:v>9</c:v>
                </c:pt>
                <c:pt idx="2">
                  <c:v>13.5</c:v>
                </c:pt>
                <c:pt idx="3">
                  <c:v>18.100000000000001</c:v>
                </c:pt>
                <c:pt idx="4">
                  <c:v>22.6</c:v>
                </c:pt>
              </c:numCache>
            </c:numRef>
          </c:val>
          <c:extLst xmlns:c16r2="http://schemas.microsoft.com/office/drawing/2015/06/chart">
            <c:ext xmlns:c16="http://schemas.microsoft.com/office/drawing/2014/chart" uri="{C3380CC4-5D6E-409C-BE32-E72D297353CC}">
              <c16:uniqueId val="{00000000-94D1-45D8-91EB-23D6D6EEB6D1}"/>
            </c:ext>
          </c:extLst>
        </c:ser>
        <c:dLbls>
          <c:showLegendKey val="0"/>
          <c:showVal val="0"/>
          <c:showCatName val="0"/>
          <c:showSerName val="0"/>
          <c:showPercent val="0"/>
          <c:showBubbleSize val="0"/>
        </c:dLbls>
        <c:gapWidth val="180"/>
        <c:overlap val="-90"/>
        <c:axId val="443132560"/>
        <c:axId val="443132952"/>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5.6</c:v>
                </c:pt>
                <c:pt idx="1">
                  <c:v>11.5</c:v>
                </c:pt>
                <c:pt idx="2">
                  <c:v>16.100000000000001</c:v>
                </c:pt>
                <c:pt idx="3">
                  <c:v>22.3</c:v>
                </c:pt>
                <c:pt idx="4">
                  <c:v>27.3</c:v>
                </c:pt>
              </c:numCache>
            </c:numRef>
          </c:val>
          <c:smooth val="0"/>
          <c:extLst xmlns:c16r2="http://schemas.microsoft.com/office/drawing/2015/06/chart">
            <c:ext xmlns:c16="http://schemas.microsoft.com/office/drawing/2014/chart" uri="{C3380CC4-5D6E-409C-BE32-E72D297353CC}">
              <c16:uniqueId val="{00000001-94D1-45D8-91EB-23D6D6EEB6D1}"/>
            </c:ext>
          </c:extLst>
        </c:ser>
        <c:dLbls>
          <c:showLegendKey val="0"/>
          <c:showVal val="0"/>
          <c:showCatName val="0"/>
          <c:showSerName val="0"/>
          <c:showPercent val="0"/>
          <c:showBubbleSize val="0"/>
        </c:dLbls>
        <c:marker val="1"/>
        <c:smooth val="0"/>
        <c:axId val="443132560"/>
        <c:axId val="443132952"/>
      </c:lineChart>
      <c:catAx>
        <c:axId val="443132560"/>
        <c:scaling>
          <c:orientation val="minMax"/>
        </c:scaling>
        <c:delete val="0"/>
        <c:axPos val="b"/>
        <c:numFmt formatCode="General" sourceLinked="1"/>
        <c:majorTickMark val="none"/>
        <c:minorTickMark val="none"/>
        <c:tickLblPos val="none"/>
        <c:crossAx val="443132952"/>
        <c:crosses val="autoZero"/>
        <c:auto val="0"/>
        <c:lblAlgn val="ctr"/>
        <c:lblOffset val="100"/>
        <c:noMultiLvlLbl val="1"/>
      </c:catAx>
      <c:valAx>
        <c:axId val="443132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31325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274.8</c:v>
                </c:pt>
                <c:pt idx="1">
                  <c:v>307.8</c:v>
                </c:pt>
                <c:pt idx="2">
                  <c:v>245</c:v>
                </c:pt>
                <c:pt idx="3">
                  <c:v>260.5</c:v>
                </c:pt>
                <c:pt idx="4">
                  <c:v>390.9</c:v>
                </c:pt>
              </c:numCache>
            </c:numRef>
          </c:val>
          <c:extLst xmlns:c16r2="http://schemas.microsoft.com/office/drawing/2015/06/chart">
            <c:ext xmlns:c16="http://schemas.microsoft.com/office/drawing/2014/chart" uri="{C3380CC4-5D6E-409C-BE32-E72D297353CC}">
              <c16:uniqueId val="{00000000-247E-48EE-BF36-075C275A7C7A}"/>
            </c:ext>
          </c:extLst>
        </c:ser>
        <c:dLbls>
          <c:showLegendKey val="0"/>
          <c:showVal val="0"/>
          <c:showCatName val="0"/>
          <c:showSerName val="0"/>
          <c:showPercent val="0"/>
          <c:showBubbleSize val="0"/>
        </c:dLbls>
        <c:gapWidth val="180"/>
        <c:overlap val="-90"/>
        <c:axId val="440637624"/>
        <c:axId val="4406407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716.7</c:v>
                </c:pt>
                <c:pt idx="1">
                  <c:v>688</c:v>
                </c:pt>
                <c:pt idx="2">
                  <c:v>707.7</c:v>
                </c:pt>
                <c:pt idx="3">
                  <c:v>749.1</c:v>
                </c:pt>
                <c:pt idx="4">
                  <c:v>763.6</c:v>
                </c:pt>
              </c:numCache>
            </c:numRef>
          </c:val>
          <c:smooth val="0"/>
          <c:extLst xmlns:c16r2="http://schemas.microsoft.com/office/drawing/2015/06/chart">
            <c:ext xmlns:c16="http://schemas.microsoft.com/office/drawing/2014/chart" uri="{C3380CC4-5D6E-409C-BE32-E72D297353CC}">
              <c16:uniqueId val="{00000001-247E-48EE-BF36-075C275A7C7A}"/>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247E-48EE-BF36-075C275A7C7A}"/>
            </c:ext>
          </c:extLst>
        </c:ser>
        <c:dLbls>
          <c:showLegendKey val="0"/>
          <c:showVal val="0"/>
          <c:showCatName val="0"/>
          <c:showSerName val="0"/>
          <c:showPercent val="0"/>
          <c:showBubbleSize val="0"/>
        </c:dLbls>
        <c:marker val="1"/>
        <c:smooth val="0"/>
        <c:axId val="440637624"/>
        <c:axId val="440640760"/>
      </c:lineChart>
      <c:catAx>
        <c:axId val="440637624"/>
        <c:scaling>
          <c:orientation val="minMax"/>
        </c:scaling>
        <c:delete val="0"/>
        <c:axPos val="b"/>
        <c:numFmt formatCode="General" sourceLinked="1"/>
        <c:majorTickMark val="none"/>
        <c:minorTickMark val="none"/>
        <c:tickLblPos val="none"/>
        <c:crossAx val="440640760"/>
        <c:crosses val="autoZero"/>
        <c:auto val="0"/>
        <c:lblAlgn val="ctr"/>
        <c:lblOffset val="100"/>
        <c:noMultiLvlLbl val="1"/>
      </c:catAx>
      <c:valAx>
        <c:axId val="440640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6376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9DD6-43F7-BD9B-8B27AB9B4424}"/>
            </c:ext>
          </c:extLst>
        </c:ser>
        <c:dLbls>
          <c:showLegendKey val="0"/>
          <c:showVal val="0"/>
          <c:showCatName val="0"/>
          <c:showSerName val="0"/>
          <c:showPercent val="0"/>
          <c:showBubbleSize val="0"/>
        </c:dLbls>
        <c:gapWidth val="180"/>
        <c:overlap val="-90"/>
        <c:axId val="443130992"/>
        <c:axId val="443129816"/>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1-9DD6-43F7-BD9B-8B27AB9B4424}"/>
            </c:ext>
          </c:extLst>
        </c:ser>
        <c:dLbls>
          <c:showLegendKey val="0"/>
          <c:showVal val="0"/>
          <c:showCatName val="0"/>
          <c:showSerName val="0"/>
          <c:showPercent val="0"/>
          <c:showBubbleSize val="0"/>
        </c:dLbls>
        <c:marker val="1"/>
        <c:smooth val="0"/>
        <c:axId val="443130992"/>
        <c:axId val="443129816"/>
      </c:lineChart>
      <c:catAx>
        <c:axId val="443130992"/>
        <c:scaling>
          <c:orientation val="minMax"/>
        </c:scaling>
        <c:delete val="0"/>
        <c:axPos val="b"/>
        <c:numFmt formatCode="General" sourceLinked="1"/>
        <c:majorTickMark val="none"/>
        <c:minorTickMark val="none"/>
        <c:tickLblPos val="none"/>
        <c:crossAx val="443129816"/>
        <c:crosses val="autoZero"/>
        <c:auto val="0"/>
        <c:lblAlgn val="ctr"/>
        <c:lblOffset val="100"/>
        <c:noMultiLvlLbl val="1"/>
      </c:catAx>
      <c:valAx>
        <c:axId val="443129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3130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10816.3</c:v>
                </c:pt>
                <c:pt idx="1">
                  <c:v>10418</c:v>
                </c:pt>
                <c:pt idx="2">
                  <c:v>13449.8</c:v>
                </c:pt>
                <c:pt idx="3">
                  <c:v>15515.8</c:v>
                </c:pt>
                <c:pt idx="4">
                  <c:v>12262</c:v>
                </c:pt>
              </c:numCache>
            </c:numRef>
          </c:val>
          <c:extLst xmlns:c16r2="http://schemas.microsoft.com/office/drawing/2015/06/chart">
            <c:ext xmlns:c16="http://schemas.microsoft.com/office/drawing/2014/chart" uri="{C3380CC4-5D6E-409C-BE32-E72D297353CC}">
              <c16:uniqueId val="{00000000-3C80-4BF1-8C55-0199ACD0C62F}"/>
            </c:ext>
          </c:extLst>
        </c:ser>
        <c:dLbls>
          <c:showLegendKey val="0"/>
          <c:showVal val="0"/>
          <c:showCatName val="0"/>
          <c:showSerName val="0"/>
          <c:showPercent val="0"/>
          <c:showBubbleSize val="0"/>
        </c:dLbls>
        <c:gapWidth val="180"/>
        <c:overlap val="-90"/>
        <c:axId val="440641152"/>
        <c:axId val="44063801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8014.2</c:v>
                </c:pt>
                <c:pt idx="1">
                  <c:v>8260</c:v>
                </c:pt>
                <c:pt idx="2">
                  <c:v>8600.1</c:v>
                </c:pt>
                <c:pt idx="3">
                  <c:v>9078.5</c:v>
                </c:pt>
                <c:pt idx="4">
                  <c:v>9106</c:v>
                </c:pt>
              </c:numCache>
            </c:numRef>
          </c:val>
          <c:smooth val="0"/>
          <c:extLst xmlns:c16r2="http://schemas.microsoft.com/office/drawing/2015/06/chart">
            <c:ext xmlns:c16="http://schemas.microsoft.com/office/drawing/2014/chart" uri="{C3380CC4-5D6E-409C-BE32-E72D297353CC}">
              <c16:uniqueId val="{00000001-3C80-4BF1-8C55-0199ACD0C62F}"/>
            </c:ext>
          </c:extLst>
        </c:ser>
        <c:dLbls>
          <c:showLegendKey val="0"/>
          <c:showVal val="0"/>
          <c:showCatName val="0"/>
          <c:showSerName val="0"/>
          <c:showPercent val="0"/>
          <c:showBubbleSize val="0"/>
        </c:dLbls>
        <c:marker val="1"/>
        <c:smooth val="0"/>
        <c:axId val="440641152"/>
        <c:axId val="440638016"/>
      </c:lineChart>
      <c:catAx>
        <c:axId val="440641152"/>
        <c:scaling>
          <c:orientation val="minMax"/>
        </c:scaling>
        <c:delete val="0"/>
        <c:axPos val="b"/>
        <c:numFmt formatCode="General" sourceLinked="1"/>
        <c:majorTickMark val="none"/>
        <c:minorTickMark val="none"/>
        <c:tickLblPos val="none"/>
        <c:crossAx val="440638016"/>
        <c:crosses val="autoZero"/>
        <c:auto val="0"/>
        <c:lblAlgn val="ctr"/>
        <c:lblOffset val="100"/>
        <c:noMultiLvlLbl val="1"/>
      </c:catAx>
      <c:valAx>
        <c:axId val="4406380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6411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920964</c:v>
                </c:pt>
                <c:pt idx="1">
                  <c:v>1027373</c:v>
                </c:pt>
                <c:pt idx="2">
                  <c:v>578208</c:v>
                </c:pt>
                <c:pt idx="3">
                  <c:v>539482</c:v>
                </c:pt>
                <c:pt idx="4">
                  <c:v>864872</c:v>
                </c:pt>
              </c:numCache>
            </c:numRef>
          </c:val>
          <c:extLst xmlns:c16r2="http://schemas.microsoft.com/office/drawing/2015/06/chart">
            <c:ext xmlns:c16="http://schemas.microsoft.com/office/drawing/2014/chart" uri="{C3380CC4-5D6E-409C-BE32-E72D297353CC}">
              <c16:uniqueId val="{00000000-5132-422F-A6B5-124325AC793D}"/>
            </c:ext>
          </c:extLst>
        </c:ser>
        <c:dLbls>
          <c:showLegendKey val="0"/>
          <c:showVal val="0"/>
          <c:showCatName val="0"/>
          <c:showSerName val="0"/>
          <c:showPercent val="0"/>
          <c:showBubbleSize val="0"/>
        </c:dLbls>
        <c:gapWidth val="180"/>
        <c:overlap val="-90"/>
        <c:axId val="440852416"/>
        <c:axId val="440856336"/>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1494682</c:v>
                </c:pt>
                <c:pt idx="1">
                  <c:v>1543942</c:v>
                </c:pt>
                <c:pt idx="2">
                  <c:v>1467681</c:v>
                </c:pt>
                <c:pt idx="3">
                  <c:v>1533303</c:v>
                </c:pt>
                <c:pt idx="4">
                  <c:v>1359753</c:v>
                </c:pt>
              </c:numCache>
            </c:numRef>
          </c:val>
          <c:smooth val="0"/>
          <c:extLst xmlns:c16r2="http://schemas.microsoft.com/office/drawing/2015/06/chart">
            <c:ext xmlns:c16="http://schemas.microsoft.com/office/drawing/2014/chart" uri="{C3380CC4-5D6E-409C-BE32-E72D297353CC}">
              <c16:uniqueId val="{00000001-5132-422F-A6B5-124325AC793D}"/>
            </c:ext>
          </c:extLst>
        </c:ser>
        <c:dLbls>
          <c:showLegendKey val="0"/>
          <c:showVal val="0"/>
          <c:showCatName val="0"/>
          <c:showSerName val="0"/>
          <c:showPercent val="0"/>
          <c:showBubbleSize val="0"/>
        </c:dLbls>
        <c:marker val="1"/>
        <c:smooth val="0"/>
        <c:axId val="440852416"/>
        <c:axId val="440856336"/>
      </c:lineChart>
      <c:catAx>
        <c:axId val="440852416"/>
        <c:scaling>
          <c:orientation val="minMax"/>
        </c:scaling>
        <c:delete val="0"/>
        <c:axPos val="b"/>
        <c:numFmt formatCode="General" sourceLinked="1"/>
        <c:majorTickMark val="none"/>
        <c:minorTickMark val="none"/>
        <c:tickLblPos val="none"/>
        <c:crossAx val="440856336"/>
        <c:crosses val="autoZero"/>
        <c:auto val="0"/>
        <c:lblAlgn val="ctr"/>
        <c:lblOffset val="100"/>
        <c:noMultiLvlLbl val="1"/>
      </c:catAx>
      <c:valAx>
        <c:axId val="440856336"/>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8524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39.700000000000003</c:v>
                </c:pt>
                <c:pt idx="1">
                  <c:v>40.299999999999997</c:v>
                </c:pt>
                <c:pt idx="2">
                  <c:v>34.1</c:v>
                </c:pt>
                <c:pt idx="3">
                  <c:v>30.2</c:v>
                </c:pt>
                <c:pt idx="4">
                  <c:v>30.3</c:v>
                </c:pt>
              </c:numCache>
            </c:numRef>
          </c:val>
          <c:extLst xmlns:c16r2="http://schemas.microsoft.com/office/drawing/2015/06/chart">
            <c:ext xmlns:c16="http://schemas.microsoft.com/office/drawing/2014/chart" uri="{C3380CC4-5D6E-409C-BE32-E72D297353CC}">
              <c16:uniqueId val="{00000000-97B6-476B-9D2D-D42B661B5E60}"/>
            </c:ext>
          </c:extLst>
        </c:ser>
        <c:dLbls>
          <c:showLegendKey val="0"/>
          <c:showVal val="0"/>
          <c:showCatName val="0"/>
          <c:showSerName val="0"/>
          <c:showPercent val="0"/>
          <c:showBubbleSize val="0"/>
        </c:dLbls>
        <c:gapWidth val="180"/>
        <c:overlap val="-90"/>
        <c:axId val="440851632"/>
        <c:axId val="44085594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37.700000000000003</c:v>
                </c:pt>
                <c:pt idx="1">
                  <c:v>36.200000000000003</c:v>
                </c:pt>
                <c:pt idx="2">
                  <c:v>36.5</c:v>
                </c:pt>
                <c:pt idx="3">
                  <c:v>35.299999999999997</c:v>
                </c:pt>
                <c:pt idx="4">
                  <c:v>35</c:v>
                </c:pt>
              </c:numCache>
            </c:numRef>
          </c:val>
          <c:smooth val="0"/>
          <c:extLst xmlns:c16r2="http://schemas.microsoft.com/office/drawing/2015/06/chart">
            <c:ext xmlns:c16="http://schemas.microsoft.com/office/drawing/2014/chart" uri="{C3380CC4-5D6E-409C-BE32-E72D297353CC}">
              <c16:uniqueId val="{00000001-97B6-476B-9D2D-D42B661B5E60}"/>
            </c:ext>
          </c:extLst>
        </c:ser>
        <c:dLbls>
          <c:showLegendKey val="0"/>
          <c:showVal val="0"/>
          <c:showCatName val="0"/>
          <c:showSerName val="0"/>
          <c:showPercent val="0"/>
          <c:showBubbleSize val="0"/>
        </c:dLbls>
        <c:marker val="1"/>
        <c:smooth val="0"/>
        <c:axId val="440851632"/>
        <c:axId val="440855944"/>
      </c:lineChart>
      <c:catAx>
        <c:axId val="440851632"/>
        <c:scaling>
          <c:orientation val="minMax"/>
        </c:scaling>
        <c:delete val="0"/>
        <c:axPos val="b"/>
        <c:numFmt formatCode="General" sourceLinked="1"/>
        <c:majorTickMark val="none"/>
        <c:minorTickMark val="none"/>
        <c:tickLblPos val="none"/>
        <c:crossAx val="440855944"/>
        <c:crosses val="autoZero"/>
        <c:auto val="0"/>
        <c:lblAlgn val="ctr"/>
        <c:lblOffset val="100"/>
        <c:noMultiLvlLbl val="1"/>
      </c:catAx>
      <c:valAx>
        <c:axId val="440855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85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33.6</c:v>
                </c:pt>
                <c:pt idx="1">
                  <c:v>28.4</c:v>
                </c:pt>
                <c:pt idx="2">
                  <c:v>24.4</c:v>
                </c:pt>
                <c:pt idx="3">
                  <c:v>20.2</c:v>
                </c:pt>
                <c:pt idx="4">
                  <c:v>11.6</c:v>
                </c:pt>
              </c:numCache>
            </c:numRef>
          </c:val>
          <c:extLst xmlns:c16r2="http://schemas.microsoft.com/office/drawing/2015/06/chart">
            <c:ext xmlns:c16="http://schemas.microsoft.com/office/drawing/2014/chart" uri="{C3380CC4-5D6E-409C-BE32-E72D297353CC}">
              <c16:uniqueId val="{00000000-0867-4F38-98B4-4CBF1F20AEE2}"/>
            </c:ext>
          </c:extLst>
        </c:ser>
        <c:dLbls>
          <c:showLegendKey val="0"/>
          <c:showVal val="0"/>
          <c:showCatName val="0"/>
          <c:showSerName val="0"/>
          <c:showPercent val="0"/>
          <c:showBubbleSize val="0"/>
        </c:dLbls>
        <c:gapWidth val="180"/>
        <c:overlap val="-90"/>
        <c:axId val="440854376"/>
        <c:axId val="44085320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20</c:v>
                </c:pt>
                <c:pt idx="1">
                  <c:v>18.2</c:v>
                </c:pt>
                <c:pt idx="2">
                  <c:v>20.9</c:v>
                </c:pt>
                <c:pt idx="3">
                  <c:v>21.1</c:v>
                </c:pt>
                <c:pt idx="4">
                  <c:v>19</c:v>
                </c:pt>
              </c:numCache>
            </c:numRef>
          </c:val>
          <c:smooth val="0"/>
          <c:extLst xmlns:c16r2="http://schemas.microsoft.com/office/drawing/2015/06/chart">
            <c:ext xmlns:c16="http://schemas.microsoft.com/office/drawing/2014/chart" uri="{C3380CC4-5D6E-409C-BE32-E72D297353CC}">
              <c16:uniqueId val="{00000001-0867-4F38-98B4-4CBF1F20AEE2}"/>
            </c:ext>
          </c:extLst>
        </c:ser>
        <c:dLbls>
          <c:showLegendKey val="0"/>
          <c:showVal val="0"/>
          <c:showCatName val="0"/>
          <c:showSerName val="0"/>
          <c:showPercent val="0"/>
          <c:showBubbleSize val="0"/>
        </c:dLbls>
        <c:marker val="1"/>
        <c:smooth val="0"/>
        <c:axId val="440854376"/>
        <c:axId val="440853200"/>
      </c:lineChart>
      <c:catAx>
        <c:axId val="440854376"/>
        <c:scaling>
          <c:orientation val="minMax"/>
        </c:scaling>
        <c:delete val="0"/>
        <c:axPos val="b"/>
        <c:numFmt formatCode="General" sourceLinked="1"/>
        <c:majorTickMark val="none"/>
        <c:minorTickMark val="none"/>
        <c:tickLblPos val="none"/>
        <c:crossAx val="440853200"/>
        <c:crosses val="autoZero"/>
        <c:auto val="0"/>
        <c:lblAlgn val="ctr"/>
        <c:lblOffset val="100"/>
        <c:noMultiLvlLbl val="1"/>
      </c:catAx>
      <c:valAx>
        <c:axId val="4408532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8543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301.2</c:v>
                </c:pt>
                <c:pt idx="1">
                  <c:v>265.2</c:v>
                </c:pt>
                <c:pt idx="2">
                  <c:v>287.60000000000002</c:v>
                </c:pt>
                <c:pt idx="3">
                  <c:v>305.5</c:v>
                </c:pt>
                <c:pt idx="4">
                  <c:v>440.3</c:v>
                </c:pt>
              </c:numCache>
            </c:numRef>
          </c:val>
          <c:extLst xmlns:c16r2="http://schemas.microsoft.com/office/drawing/2015/06/chart">
            <c:ext xmlns:c16="http://schemas.microsoft.com/office/drawing/2014/chart" uri="{C3380CC4-5D6E-409C-BE32-E72D297353CC}">
              <c16:uniqueId val="{00000000-4035-401D-9955-5EF9015B1843}"/>
            </c:ext>
          </c:extLst>
        </c:ser>
        <c:dLbls>
          <c:showLegendKey val="0"/>
          <c:showVal val="0"/>
          <c:showCatName val="0"/>
          <c:showSerName val="0"/>
          <c:showPercent val="0"/>
          <c:showBubbleSize val="0"/>
        </c:dLbls>
        <c:gapWidth val="180"/>
        <c:overlap val="-90"/>
        <c:axId val="440850456"/>
        <c:axId val="440856728"/>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109.9</c:v>
                </c:pt>
                <c:pt idx="1">
                  <c:v>103.6</c:v>
                </c:pt>
                <c:pt idx="2">
                  <c:v>95.7</c:v>
                </c:pt>
                <c:pt idx="3">
                  <c:v>88.5</c:v>
                </c:pt>
                <c:pt idx="4">
                  <c:v>92.4</c:v>
                </c:pt>
              </c:numCache>
            </c:numRef>
          </c:val>
          <c:smooth val="0"/>
          <c:extLst xmlns:c16r2="http://schemas.microsoft.com/office/drawing/2015/06/chart">
            <c:ext xmlns:c16="http://schemas.microsoft.com/office/drawing/2014/chart" uri="{C3380CC4-5D6E-409C-BE32-E72D297353CC}">
              <c16:uniqueId val="{00000001-4035-401D-9955-5EF9015B1843}"/>
            </c:ext>
          </c:extLst>
        </c:ser>
        <c:dLbls>
          <c:showLegendKey val="0"/>
          <c:showVal val="0"/>
          <c:showCatName val="0"/>
          <c:showSerName val="0"/>
          <c:showPercent val="0"/>
          <c:showBubbleSize val="0"/>
        </c:dLbls>
        <c:marker val="1"/>
        <c:smooth val="0"/>
        <c:axId val="440850456"/>
        <c:axId val="440856728"/>
      </c:lineChart>
      <c:catAx>
        <c:axId val="440850456"/>
        <c:scaling>
          <c:orientation val="minMax"/>
        </c:scaling>
        <c:delete val="0"/>
        <c:axPos val="b"/>
        <c:numFmt formatCode="General" sourceLinked="1"/>
        <c:majorTickMark val="none"/>
        <c:minorTickMark val="none"/>
        <c:tickLblPos val="none"/>
        <c:crossAx val="440856728"/>
        <c:crosses val="autoZero"/>
        <c:auto val="0"/>
        <c:lblAlgn val="ctr"/>
        <c:lblOffset val="100"/>
        <c:noMultiLvlLbl val="1"/>
      </c:catAx>
      <c:valAx>
        <c:axId val="440856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8504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55.3</c:v>
                </c:pt>
                <c:pt idx="1">
                  <c:v>55.9</c:v>
                </c:pt>
                <c:pt idx="2">
                  <c:v>57.7</c:v>
                </c:pt>
                <c:pt idx="3">
                  <c:v>56.6</c:v>
                </c:pt>
                <c:pt idx="4">
                  <c:v>58.5</c:v>
                </c:pt>
              </c:numCache>
            </c:numRef>
          </c:val>
          <c:extLst xmlns:c16r2="http://schemas.microsoft.com/office/drawing/2015/06/chart">
            <c:ext xmlns:c16="http://schemas.microsoft.com/office/drawing/2014/chart" uri="{C3380CC4-5D6E-409C-BE32-E72D297353CC}">
              <c16:uniqueId val="{00000000-D049-454E-8CD3-9EA910E05BBA}"/>
            </c:ext>
          </c:extLst>
        </c:ser>
        <c:dLbls>
          <c:showLegendKey val="0"/>
          <c:showVal val="0"/>
          <c:showCatName val="0"/>
          <c:showSerName val="0"/>
          <c:showPercent val="0"/>
          <c:showBubbleSize val="0"/>
        </c:dLbls>
        <c:gapWidth val="180"/>
        <c:overlap val="-90"/>
        <c:axId val="440853984"/>
        <c:axId val="440849672"/>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59.6</c:v>
                </c:pt>
                <c:pt idx="1">
                  <c:v>60.3</c:v>
                </c:pt>
                <c:pt idx="2">
                  <c:v>60.2</c:v>
                </c:pt>
                <c:pt idx="3">
                  <c:v>61.2</c:v>
                </c:pt>
                <c:pt idx="4">
                  <c:v>61.9</c:v>
                </c:pt>
              </c:numCache>
            </c:numRef>
          </c:val>
          <c:smooth val="0"/>
          <c:extLst xmlns:c16r2="http://schemas.microsoft.com/office/drawing/2015/06/chart">
            <c:ext xmlns:c16="http://schemas.microsoft.com/office/drawing/2014/chart" uri="{C3380CC4-5D6E-409C-BE32-E72D297353CC}">
              <c16:uniqueId val="{00000001-D049-454E-8CD3-9EA910E05BBA}"/>
            </c:ext>
          </c:extLst>
        </c:ser>
        <c:dLbls>
          <c:showLegendKey val="0"/>
          <c:showVal val="0"/>
          <c:showCatName val="0"/>
          <c:showSerName val="0"/>
          <c:showPercent val="0"/>
          <c:showBubbleSize val="0"/>
        </c:dLbls>
        <c:marker val="1"/>
        <c:smooth val="0"/>
        <c:axId val="440853984"/>
        <c:axId val="440849672"/>
      </c:lineChart>
      <c:catAx>
        <c:axId val="440853984"/>
        <c:scaling>
          <c:orientation val="minMax"/>
        </c:scaling>
        <c:delete val="0"/>
        <c:axPos val="b"/>
        <c:numFmt formatCode="General" sourceLinked="1"/>
        <c:majorTickMark val="none"/>
        <c:minorTickMark val="none"/>
        <c:tickLblPos val="none"/>
        <c:crossAx val="440849672"/>
        <c:crosses val="autoZero"/>
        <c:auto val="0"/>
        <c:lblAlgn val="ctr"/>
        <c:lblOffset val="100"/>
        <c:noMultiLvlLbl val="1"/>
      </c:catAx>
      <c:valAx>
        <c:axId val="440849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4085398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 xmlns:a16="http://schemas.microsoft.com/office/drawing/2014/main" id="{00000000-0008-0000-0000-00004F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 xmlns:a16="http://schemas.microsoft.com/office/drawing/2014/main" id="{00000000-0008-0000-0000-000051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 xmlns:a16="http://schemas.microsoft.com/office/drawing/2014/main" id="{00000000-0008-0000-0000-000052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 xmlns:a16="http://schemas.microsoft.com/office/drawing/2014/main" id="{00000000-0008-0000-0000-000053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 xmlns:a16="http://schemas.microsoft.com/office/drawing/2014/main" id="{00000000-0008-0000-0000-000054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C$123">
      <xdr:nvSpPr>
        <xdr:cNvPr id="19" name="正方形/長方形 18">
          <a:extLst>
            <a:ext uri="{FF2B5EF4-FFF2-40B4-BE49-F238E27FC236}">
              <a16:creationId xmlns=""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（最大出力合計47,820kW）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D$123">
      <xdr:nvSpPr>
        <xdr:cNvPr id="21" name="正方形/長方形 20">
          <a:extLst>
            <a:ext uri="{FF2B5EF4-FFF2-40B4-BE49-F238E27FC236}">
              <a16:creationId xmlns=""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832311EA-A13B-4FE9-9BE3-781B3C395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（最大出力合計38,160kW）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E$123">
      <xdr:nvSpPr>
        <xdr:cNvPr id="23" name="正方形/長方形 22">
          <a:extLst>
            <a:ext uri="{FF2B5EF4-FFF2-40B4-BE49-F238E27FC236}">
              <a16:creationId xmlns=""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168762F-20A2-48F0-90D3-C8DCEAF622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F$123">
      <xdr:nvSpPr>
        <xdr:cNvPr id="25" name="正方形/長方形 24">
          <a:extLst>
            <a:ext uri="{FF2B5EF4-FFF2-40B4-BE49-F238E27FC236}">
              <a16:creationId xmlns=""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D2F56F7-3F2D-47D4-A979-4F8E178738A2}"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（最大出力合計3,000kW）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104158</xdr:rowOff>
    </xdr:from>
    <xdr:ext cx="3500250" cy="392415"/>
    <xdr:sp macro="" textlink="$G$123">
      <xdr:nvSpPr>
        <xdr:cNvPr id="27" name="正方形/長方形 26">
          <a:extLst>
            <a:ext uri="{FF2B5EF4-FFF2-40B4-BE49-F238E27FC236}">
              <a16:creationId xmlns="" xmlns:a16="http://schemas.microsoft.com/office/drawing/2014/main" id="{00000000-0008-0000-0000-00001C000000}"/>
            </a:ext>
          </a:extLst>
        </xdr:cNvPr>
        <xdr:cNvSpPr/>
      </xdr:nvSpPr>
      <xdr:spPr>
        <a:xfrm>
          <a:off x="26370150" y="11677033"/>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4B8E5A96-D75C-46E4-93E8-5BE6DBA9AA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（最大出力合計6,660kW）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 xmlns:a16="http://schemas.microsoft.com/office/drawing/2014/main" id="{00000000-0008-0000-0000-000068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 xmlns:a16="http://schemas.microsoft.com/office/drawing/2014/main" id="{00000000-0008-0000-0000-000069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 xmlns:a16="http://schemas.microsoft.com/office/drawing/2014/main" id="{00000000-0008-0000-0000-00006A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 xmlns:a16="http://schemas.microsoft.com/office/drawing/2014/main" id="{00000000-0008-0000-0000-00006B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 xmlns:a16="http://schemas.microsoft.com/office/drawing/2014/main" id="{00000000-0008-0000-0000-00006C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 xmlns:a16="http://schemas.microsoft.com/office/drawing/2014/main" id="{00000000-0008-0000-0000-000050000000}"/>
            </a:ext>
          </a:extLst>
        </xdr:cNvPr>
        <xdr:cNvGrpSpPr/>
      </xdr:nvGrpSpPr>
      <xdr:grpSpPr>
        <a:xfrm>
          <a:off x="7050985" y="12248902"/>
          <a:ext cx="5232798" cy="2869043"/>
          <a:chOff x="7910700" y="12058402"/>
          <a:chExt cx="5232799" cy="2869043"/>
        </a:xfrm>
      </xdr:grpSpPr>
      <xdr:graphicFrame macro="">
        <xdr:nvGraphicFramePr>
          <xdr:cNvPr id="39" name="グラフ 38">
            <a:extLst>
              <a:ext uri="{FF2B5EF4-FFF2-40B4-BE49-F238E27FC236}">
                <a16:creationId xmlns=""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 xmlns:a16="http://schemas.microsoft.com/office/drawing/2014/main" id="{00000000-0008-0000-0000-000067000000}"/>
            </a:ext>
          </a:extLst>
        </xdr:cNvPr>
        <xdr:cNvGrpSpPr/>
      </xdr:nvGrpSpPr>
      <xdr:grpSpPr>
        <a:xfrm>
          <a:off x="7050985" y="15269689"/>
          <a:ext cx="5232798" cy="2857909"/>
          <a:chOff x="7910700" y="15079189"/>
          <a:chExt cx="5232799" cy="2857909"/>
        </a:xfrm>
      </xdr:grpSpPr>
      <xdr:graphicFrame macro="">
        <xdr:nvGraphicFramePr>
          <xdr:cNvPr id="41" name="グラフ 40">
            <a:extLst>
              <a:ext uri="{FF2B5EF4-FFF2-40B4-BE49-F238E27FC236}">
                <a16:creationId xmlns=""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 xmlns:a16="http://schemas.microsoft.com/office/drawing/2014/main" id="{00000000-0008-0000-0000-000066000000}"/>
            </a:ext>
          </a:extLst>
        </xdr:cNvPr>
        <xdr:cNvGrpSpPr/>
      </xdr:nvGrpSpPr>
      <xdr:grpSpPr>
        <a:xfrm>
          <a:off x="7050985" y="18296659"/>
          <a:ext cx="5232798" cy="2857909"/>
          <a:chOff x="7910700" y="18106159"/>
          <a:chExt cx="5232799" cy="2857909"/>
        </a:xfrm>
      </xdr:grpSpPr>
      <xdr:graphicFrame macro="">
        <xdr:nvGraphicFramePr>
          <xdr:cNvPr id="43" name="グラフ 42">
            <a:extLst>
              <a:ext uri="{FF2B5EF4-FFF2-40B4-BE49-F238E27FC236}">
                <a16:creationId xmlns=""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 xmlns:a16="http://schemas.microsoft.com/office/drawing/2014/main" id="{00000000-0008-0000-0000-000065000000}"/>
            </a:ext>
          </a:extLst>
        </xdr:cNvPr>
        <xdr:cNvGrpSpPr/>
      </xdr:nvGrpSpPr>
      <xdr:grpSpPr>
        <a:xfrm>
          <a:off x="7050985" y="21306312"/>
          <a:ext cx="5232798" cy="2857910"/>
          <a:chOff x="7910700" y="21115812"/>
          <a:chExt cx="5232799" cy="2857910"/>
        </a:xfrm>
      </xdr:grpSpPr>
      <xdr:graphicFrame macro="">
        <xdr:nvGraphicFramePr>
          <xdr:cNvPr id="45" name="グラフ 44">
            <a:extLst>
              <a:ext uri="{FF2B5EF4-FFF2-40B4-BE49-F238E27FC236}">
                <a16:creationId xmlns=""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 xmlns:a16="http://schemas.microsoft.com/office/drawing/2014/main" id="{00000000-0008-0000-0000-000064000000}"/>
            </a:ext>
          </a:extLst>
        </xdr:cNvPr>
        <xdr:cNvGrpSpPr/>
      </xdr:nvGrpSpPr>
      <xdr:grpSpPr>
        <a:xfrm>
          <a:off x="7050985" y="24285040"/>
          <a:ext cx="5232798" cy="2857909"/>
          <a:chOff x="7910700" y="24094540"/>
          <a:chExt cx="5232799" cy="2857909"/>
        </a:xfrm>
      </xdr:grpSpPr>
      <xdr:graphicFrame macro="">
        <xdr:nvGraphicFramePr>
          <xdr:cNvPr id="47" name="グラフ 46">
            <a:extLst>
              <a:ext uri="{FF2B5EF4-FFF2-40B4-BE49-F238E27FC236}">
                <a16:creationId xmlns=""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 xmlns:a16="http://schemas.microsoft.com/office/drawing/2014/main" id="{00000000-0008-0000-0000-00005F000000}"/>
            </a:ext>
          </a:extLst>
        </xdr:cNvPr>
        <xdr:cNvGrpSpPr/>
      </xdr:nvGrpSpPr>
      <xdr:grpSpPr>
        <a:xfrm>
          <a:off x="12954008" y="12248902"/>
          <a:ext cx="5232799" cy="2869043"/>
          <a:chOff x="13623226" y="12058402"/>
          <a:chExt cx="5232798" cy="2869043"/>
        </a:xfrm>
      </xdr:grpSpPr>
      <xdr:graphicFrame macro="">
        <xdr:nvGraphicFramePr>
          <xdr:cNvPr id="49" name="グラフ 48">
            <a:extLst>
              <a:ext uri="{FF2B5EF4-FFF2-40B4-BE49-F238E27FC236}">
                <a16:creationId xmlns=""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 xmlns:a16="http://schemas.microsoft.com/office/drawing/2014/main" id="{00000000-0008-0000-0000-000060000000}"/>
            </a:ext>
          </a:extLst>
        </xdr:cNvPr>
        <xdr:cNvGrpSpPr/>
      </xdr:nvGrpSpPr>
      <xdr:grpSpPr>
        <a:xfrm>
          <a:off x="12954008" y="15269689"/>
          <a:ext cx="5232799" cy="2857909"/>
          <a:chOff x="13623226" y="15079189"/>
          <a:chExt cx="5232798" cy="2857909"/>
        </a:xfrm>
      </xdr:grpSpPr>
      <xdr:graphicFrame macro="">
        <xdr:nvGraphicFramePr>
          <xdr:cNvPr id="51" name="グラフ 50">
            <a:extLst>
              <a:ext uri="{FF2B5EF4-FFF2-40B4-BE49-F238E27FC236}">
                <a16:creationId xmlns=""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 xmlns:a16="http://schemas.microsoft.com/office/drawing/2014/main" id="{00000000-0008-0000-0000-000061000000}"/>
            </a:ext>
          </a:extLst>
        </xdr:cNvPr>
        <xdr:cNvGrpSpPr/>
      </xdr:nvGrpSpPr>
      <xdr:grpSpPr>
        <a:xfrm>
          <a:off x="12954008" y="18296659"/>
          <a:ext cx="5232799" cy="2857909"/>
          <a:chOff x="13623226" y="18106159"/>
          <a:chExt cx="5232798" cy="2857909"/>
        </a:xfrm>
      </xdr:grpSpPr>
      <xdr:graphicFrame macro="">
        <xdr:nvGraphicFramePr>
          <xdr:cNvPr id="53" name="グラフ 52">
            <a:extLst>
              <a:ext uri="{FF2B5EF4-FFF2-40B4-BE49-F238E27FC236}">
                <a16:creationId xmlns=""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 xmlns:a16="http://schemas.microsoft.com/office/drawing/2014/main" id="{00000000-0008-0000-0000-000062000000}"/>
            </a:ext>
          </a:extLst>
        </xdr:cNvPr>
        <xdr:cNvGrpSpPr/>
      </xdr:nvGrpSpPr>
      <xdr:grpSpPr>
        <a:xfrm>
          <a:off x="12954008" y="21306312"/>
          <a:ext cx="5232799" cy="2857910"/>
          <a:chOff x="13623226" y="21115812"/>
          <a:chExt cx="5232798" cy="2857910"/>
        </a:xfrm>
      </xdr:grpSpPr>
      <xdr:graphicFrame macro="">
        <xdr:nvGraphicFramePr>
          <xdr:cNvPr id="55" name="グラフ 54">
            <a:extLst>
              <a:ext uri="{FF2B5EF4-FFF2-40B4-BE49-F238E27FC236}">
                <a16:creationId xmlns=""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 xmlns:a16="http://schemas.microsoft.com/office/drawing/2014/main" id="{00000000-0008-0000-0000-000063000000}"/>
            </a:ext>
          </a:extLst>
        </xdr:cNvPr>
        <xdr:cNvGrpSpPr/>
      </xdr:nvGrpSpPr>
      <xdr:grpSpPr>
        <a:xfrm>
          <a:off x="12954008" y="24285040"/>
          <a:ext cx="5232799" cy="2857909"/>
          <a:chOff x="13623226" y="24094540"/>
          <a:chExt cx="5232798" cy="2857909"/>
        </a:xfrm>
      </xdr:grpSpPr>
      <xdr:graphicFrame macro="">
        <xdr:nvGraphicFramePr>
          <xdr:cNvPr id="57" name="グラフ 56">
            <a:extLst>
              <a:ext uri="{FF2B5EF4-FFF2-40B4-BE49-F238E27FC236}">
                <a16:creationId xmlns=""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 xmlns:a16="http://schemas.microsoft.com/office/drawing/2014/main" id="{00000000-0008-0000-0000-00005E000000}"/>
            </a:ext>
          </a:extLst>
        </xdr:cNvPr>
        <xdr:cNvGrpSpPr/>
      </xdr:nvGrpSpPr>
      <xdr:grpSpPr>
        <a:xfrm>
          <a:off x="18868165" y="12248902"/>
          <a:ext cx="5232799" cy="2869043"/>
          <a:chOff x="19266479" y="12058402"/>
          <a:chExt cx="5232799" cy="2869043"/>
        </a:xfrm>
      </xdr:grpSpPr>
      <xdr:graphicFrame macro="">
        <xdr:nvGraphicFramePr>
          <xdr:cNvPr id="59" name="グラフ 58">
            <a:extLst>
              <a:ext uri="{FF2B5EF4-FFF2-40B4-BE49-F238E27FC236}">
                <a16:creationId xmlns=""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 xmlns:a16="http://schemas.microsoft.com/office/drawing/2014/main" id="{00000000-0008-0000-0000-00005D000000}"/>
            </a:ext>
          </a:extLst>
        </xdr:cNvPr>
        <xdr:cNvGrpSpPr/>
      </xdr:nvGrpSpPr>
      <xdr:grpSpPr>
        <a:xfrm>
          <a:off x="18868165" y="15269689"/>
          <a:ext cx="5232799" cy="2857909"/>
          <a:chOff x="19266479" y="15079189"/>
          <a:chExt cx="5232799" cy="2857909"/>
        </a:xfrm>
      </xdr:grpSpPr>
      <xdr:graphicFrame macro="">
        <xdr:nvGraphicFramePr>
          <xdr:cNvPr id="61" name="グラフ 60">
            <a:extLst>
              <a:ext uri="{FF2B5EF4-FFF2-40B4-BE49-F238E27FC236}">
                <a16:creationId xmlns=""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 xmlns:a16="http://schemas.microsoft.com/office/drawing/2014/main" id="{00000000-0008-0000-0000-00005C000000}"/>
            </a:ext>
          </a:extLst>
        </xdr:cNvPr>
        <xdr:cNvGrpSpPr/>
      </xdr:nvGrpSpPr>
      <xdr:grpSpPr>
        <a:xfrm>
          <a:off x="18868165" y="18296659"/>
          <a:ext cx="5232799" cy="2857909"/>
          <a:chOff x="19266479" y="18106159"/>
          <a:chExt cx="5232799" cy="2857909"/>
        </a:xfrm>
      </xdr:grpSpPr>
      <xdr:graphicFrame macro="">
        <xdr:nvGraphicFramePr>
          <xdr:cNvPr id="63" name="グラフ 62">
            <a:extLst>
              <a:ext uri="{FF2B5EF4-FFF2-40B4-BE49-F238E27FC236}">
                <a16:creationId xmlns=""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 xmlns:a16="http://schemas.microsoft.com/office/drawing/2014/main" id="{00000000-0008-0000-0000-00005B000000}"/>
            </a:ext>
          </a:extLst>
        </xdr:cNvPr>
        <xdr:cNvGrpSpPr/>
      </xdr:nvGrpSpPr>
      <xdr:grpSpPr>
        <a:xfrm>
          <a:off x="18868165" y="21306312"/>
          <a:ext cx="5232799" cy="2857910"/>
          <a:chOff x="19266479" y="21115812"/>
          <a:chExt cx="5232799" cy="2857910"/>
        </a:xfrm>
      </xdr:grpSpPr>
      <xdr:graphicFrame macro="">
        <xdr:nvGraphicFramePr>
          <xdr:cNvPr id="65" name="グラフ 64">
            <a:extLst>
              <a:ext uri="{FF2B5EF4-FFF2-40B4-BE49-F238E27FC236}">
                <a16:creationId xmlns=""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 xmlns:a16="http://schemas.microsoft.com/office/drawing/2014/main" id="{00000000-0008-0000-0000-00005A000000}"/>
            </a:ext>
          </a:extLst>
        </xdr:cNvPr>
        <xdr:cNvGrpSpPr/>
      </xdr:nvGrpSpPr>
      <xdr:grpSpPr>
        <a:xfrm>
          <a:off x="18868165" y="24285040"/>
          <a:ext cx="5232799" cy="2857909"/>
          <a:chOff x="19266479" y="24094540"/>
          <a:chExt cx="5232799" cy="2857909"/>
        </a:xfrm>
      </xdr:grpSpPr>
      <xdr:graphicFrame macro="">
        <xdr:nvGraphicFramePr>
          <xdr:cNvPr id="67" name="グラフ 66">
            <a:extLst>
              <a:ext uri="{FF2B5EF4-FFF2-40B4-BE49-F238E27FC236}">
                <a16:creationId xmlns=""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 xmlns:a16="http://schemas.microsoft.com/office/drawing/2014/main" id="{00000000-0008-0000-0000-000055000000}"/>
            </a:ext>
          </a:extLst>
        </xdr:cNvPr>
        <xdr:cNvGrpSpPr/>
      </xdr:nvGrpSpPr>
      <xdr:grpSpPr>
        <a:xfrm>
          <a:off x="24823143" y="12248902"/>
          <a:ext cx="5232799" cy="2869043"/>
          <a:chOff x="24892415" y="12058402"/>
          <a:chExt cx="5232799" cy="2869043"/>
        </a:xfrm>
      </xdr:grpSpPr>
      <xdr:graphicFrame macro="">
        <xdr:nvGraphicFramePr>
          <xdr:cNvPr id="69" name="グラフ 68">
            <a:extLst>
              <a:ext uri="{FF2B5EF4-FFF2-40B4-BE49-F238E27FC236}">
                <a16:creationId xmlns=""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 xmlns:a16="http://schemas.microsoft.com/office/drawing/2014/main" id="{00000000-0008-0000-0000-000056000000}"/>
            </a:ext>
          </a:extLst>
        </xdr:cNvPr>
        <xdr:cNvGrpSpPr/>
      </xdr:nvGrpSpPr>
      <xdr:grpSpPr>
        <a:xfrm>
          <a:off x="24823143" y="15269689"/>
          <a:ext cx="5232799" cy="2857909"/>
          <a:chOff x="24892415" y="15079189"/>
          <a:chExt cx="5232799" cy="2857909"/>
        </a:xfrm>
      </xdr:grpSpPr>
      <xdr:graphicFrame macro="">
        <xdr:nvGraphicFramePr>
          <xdr:cNvPr id="71" name="グラフ 70">
            <a:extLst>
              <a:ext uri="{FF2B5EF4-FFF2-40B4-BE49-F238E27FC236}">
                <a16:creationId xmlns=""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 xmlns:a16="http://schemas.microsoft.com/office/drawing/2014/main" id="{00000000-0008-0000-0000-000057000000}"/>
            </a:ext>
          </a:extLst>
        </xdr:cNvPr>
        <xdr:cNvGrpSpPr/>
      </xdr:nvGrpSpPr>
      <xdr:grpSpPr>
        <a:xfrm>
          <a:off x="24823143" y="18296659"/>
          <a:ext cx="5232799" cy="2857909"/>
          <a:chOff x="24892415" y="18106159"/>
          <a:chExt cx="5232799" cy="2857909"/>
        </a:xfrm>
      </xdr:grpSpPr>
      <xdr:graphicFrame macro="">
        <xdr:nvGraphicFramePr>
          <xdr:cNvPr id="73" name="グラフ 72">
            <a:extLst>
              <a:ext uri="{FF2B5EF4-FFF2-40B4-BE49-F238E27FC236}">
                <a16:creationId xmlns=""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 xmlns:a16="http://schemas.microsoft.com/office/drawing/2014/main" id="{00000000-0008-0000-0000-000058000000}"/>
            </a:ext>
          </a:extLst>
        </xdr:cNvPr>
        <xdr:cNvGrpSpPr/>
      </xdr:nvGrpSpPr>
      <xdr:grpSpPr>
        <a:xfrm>
          <a:off x="24823143" y="21306312"/>
          <a:ext cx="5232799" cy="2857910"/>
          <a:chOff x="24892415" y="21115812"/>
          <a:chExt cx="5232799" cy="2857910"/>
        </a:xfrm>
      </xdr:grpSpPr>
      <xdr:graphicFrame macro="">
        <xdr:nvGraphicFramePr>
          <xdr:cNvPr id="75" name="グラフ 74">
            <a:extLst>
              <a:ext uri="{FF2B5EF4-FFF2-40B4-BE49-F238E27FC236}">
                <a16:creationId xmlns=""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 xmlns:a16="http://schemas.microsoft.com/office/drawing/2014/main" id="{00000000-0008-0000-0000-000059000000}"/>
            </a:ext>
          </a:extLst>
        </xdr:cNvPr>
        <xdr:cNvGrpSpPr/>
      </xdr:nvGrpSpPr>
      <xdr:grpSpPr>
        <a:xfrm>
          <a:off x="24823143" y="24285040"/>
          <a:ext cx="5232799" cy="2857909"/>
          <a:chOff x="24892415" y="24094540"/>
          <a:chExt cx="5232799" cy="2857909"/>
        </a:xfrm>
      </xdr:grpSpPr>
      <xdr:graphicFrame macro="">
        <xdr:nvGraphicFramePr>
          <xdr:cNvPr id="77" name="グラフ 76">
            <a:extLst>
              <a:ext uri="{FF2B5EF4-FFF2-40B4-BE49-F238E27FC236}">
                <a16:creationId xmlns=""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 xmlns:a16="http://schemas.microsoft.com/office/drawing/2014/main" id="{00000000-0008-0000-0000-000092160000}"/>
                </a:ext>
              </a:extLst>
            </xdr:cNvPr>
            <xdr:cNvPicPr preferRelativeResize="0">
              <a:picLocks noChangeArrowheads="1"/>
              <a:extLst>
                <a:ext uri="{84589F7E-364E-4C9E-8A38-B11213B215E9}">
                  <a14:cameraTool cellRange="データ!$AX$10:$BC$12" spid="_x0000_s3099"/>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 xmlns:a16="http://schemas.microsoft.com/office/drawing/2014/main" id="{00000000-0008-0000-0000-000093160000}"/>
                </a:ext>
              </a:extLst>
            </xdr:cNvPr>
            <xdr:cNvPicPr preferRelativeResize="0">
              <a:picLocks noChangeArrowheads="1"/>
              <a:extLst>
                <a:ext uri="{84589F7E-364E-4C9E-8A38-B11213B215E9}">
                  <a14:cameraTool cellRange="データ!$BI$10:$BN$12" spid="_x0000_s3100"/>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 xmlns:a16="http://schemas.microsoft.com/office/drawing/2014/main" id="{00000000-0008-0000-0000-000094160000}"/>
                </a:ext>
              </a:extLst>
            </xdr:cNvPr>
            <xdr:cNvPicPr preferRelativeResize="0">
              <a:picLocks noChangeArrowheads="1"/>
              <a:extLst>
                <a:ext uri="{84589F7E-364E-4C9E-8A38-B11213B215E9}">
                  <a14:cameraTool cellRange="データ!$BT$10:$BY$12" spid="_x0000_s3101"/>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 xmlns:a16="http://schemas.microsoft.com/office/drawing/2014/main" id="{00000000-0008-0000-0000-000095160000}"/>
                </a:ext>
              </a:extLst>
            </xdr:cNvPr>
            <xdr:cNvPicPr preferRelativeResize="0">
              <a:picLocks noChangeArrowheads="1"/>
              <a:extLst>
                <a:ext uri="{84589F7E-364E-4C9E-8A38-B11213B215E9}">
                  <a14:cameraTool cellRange="データ!$CE$10:$CJ$12" spid="_x0000_s3102"/>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 xmlns:a16="http://schemas.microsoft.com/office/drawing/2014/main" id="{00000000-0008-0000-0000-000096160000}"/>
                </a:ext>
              </a:extLst>
            </xdr:cNvPr>
            <xdr:cNvPicPr preferRelativeResize="0">
              <a:picLocks noChangeArrowheads="1"/>
              <a:extLst>
                <a:ext uri="{84589F7E-364E-4C9E-8A38-B11213B215E9}">
                  <a14:cameraTool cellRange="データ!$CO$10:$CT$12" spid="_x0000_s3103"/>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 xmlns:a16="http://schemas.microsoft.com/office/drawing/2014/main" id="{00000000-0008-0000-0000-000097160000}"/>
                </a:ext>
              </a:extLst>
            </xdr:cNvPr>
            <xdr:cNvPicPr preferRelativeResize="0">
              <a:picLocks noChangeArrowheads="1"/>
              <a:extLst>
                <a:ext uri="{84589F7E-364E-4C9E-8A38-B11213B215E9}">
                  <a14:cameraTool cellRange="データ!$CZ$10:$DE$12" spid="_x0000_s3104"/>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 xmlns:a16="http://schemas.microsoft.com/office/drawing/2014/main" id="{00000000-0008-0000-0000-000098160000}"/>
                </a:ext>
              </a:extLst>
            </xdr:cNvPr>
            <xdr:cNvPicPr preferRelativeResize="0">
              <a:picLocks noChangeArrowheads="1"/>
              <a:extLst>
                <a:ext uri="{84589F7E-364E-4C9E-8A38-B11213B215E9}">
                  <a14:cameraTool cellRange="データ!DJ10:DO12" spid="_x0000_s3105"/>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a:extLst>
                <a:ext uri="{FF2B5EF4-FFF2-40B4-BE49-F238E27FC236}">
                  <a16:creationId xmlns="" xmlns:a16="http://schemas.microsoft.com/office/drawing/2014/main" id="{00000000-0008-0000-0000-000099160000}"/>
                </a:ext>
              </a:extLst>
            </xdr:cNvPr>
            <xdr:cNvPicPr preferRelativeResize="0">
              <a:picLocks noChangeArrowheads="1"/>
              <a:extLst>
                <a:ext uri="{84589F7E-364E-4C9E-8A38-B11213B215E9}">
                  <a14:cameraTool cellRange="データ!DT10:DY12" spid="_x0000_s3106"/>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a:extLst>
                <a:ext uri="{FF2B5EF4-FFF2-40B4-BE49-F238E27FC236}">
                  <a16:creationId xmlns="" xmlns:a16="http://schemas.microsoft.com/office/drawing/2014/main" id="{00000000-0008-0000-0000-00009A160000}"/>
                </a:ext>
              </a:extLst>
            </xdr:cNvPr>
            <xdr:cNvPicPr preferRelativeResize="0">
              <a:picLocks noChangeArrowheads="1"/>
              <a:extLst>
                <a:ext uri="{84589F7E-364E-4C9E-8A38-B11213B215E9}">
                  <a14:cameraTool cellRange="データ!ED10:EI12" spid="_x0000_s3107"/>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 xmlns:a16="http://schemas.microsoft.com/office/drawing/2014/main" id="{00000000-0008-0000-0000-00009B160000}"/>
                </a:ext>
              </a:extLst>
            </xdr:cNvPr>
            <xdr:cNvPicPr preferRelativeResize="0">
              <a:picLocks noChangeArrowheads="1"/>
              <a:extLst>
                <a:ext uri="{84589F7E-364E-4C9E-8A38-B11213B215E9}">
                  <a14:cameraTool cellRange="データ!EN10:ES12" spid="_x0000_s3108"/>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 xmlns:a16="http://schemas.microsoft.com/office/drawing/2014/main" id="{00000000-0008-0000-0000-00009C160000}"/>
                </a:ext>
              </a:extLst>
            </xdr:cNvPr>
            <xdr:cNvPicPr preferRelativeResize="0">
              <a:picLocks noChangeArrowheads="1"/>
              <a:extLst>
                <a:ext uri="{84589F7E-364E-4C9E-8A38-B11213B215E9}">
                  <a14:cameraTool cellRange="データ!EY10:FD12" spid="_x0000_s3109"/>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 xmlns:a16="http://schemas.microsoft.com/office/drawing/2014/main" id="{00000000-0008-0000-0000-00009D160000}"/>
                </a:ext>
              </a:extLst>
            </xdr:cNvPr>
            <xdr:cNvPicPr preferRelativeResize="0">
              <a:picLocks noChangeArrowheads="1"/>
              <a:extLst>
                <a:ext uri="{84589F7E-364E-4C9E-8A38-B11213B215E9}">
                  <a14:cameraTool cellRange="データ!FI10:FN12" spid="_x0000_s3110"/>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a:extLst>
                <a:ext uri="{FF2B5EF4-FFF2-40B4-BE49-F238E27FC236}">
                  <a16:creationId xmlns="" xmlns:a16="http://schemas.microsoft.com/office/drawing/2014/main" id="{00000000-0008-0000-0000-00009E160000}"/>
                </a:ext>
              </a:extLst>
            </xdr:cNvPr>
            <xdr:cNvPicPr preferRelativeResize="0">
              <a:picLocks noChangeArrowheads="1"/>
              <a:extLst>
                <a:ext uri="{84589F7E-364E-4C9E-8A38-B11213B215E9}">
                  <a14:cameraTool cellRange="データ!FS10:FX12" spid="_x0000_s3111"/>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a:extLst>
                <a:ext uri="{FF2B5EF4-FFF2-40B4-BE49-F238E27FC236}">
                  <a16:creationId xmlns="" xmlns:a16="http://schemas.microsoft.com/office/drawing/2014/main" id="{00000000-0008-0000-0000-00009F160000}"/>
                </a:ext>
              </a:extLst>
            </xdr:cNvPr>
            <xdr:cNvPicPr preferRelativeResize="0">
              <a:picLocks noChangeArrowheads="1"/>
              <a:extLst>
                <a:ext uri="{84589F7E-364E-4C9E-8A38-B11213B215E9}">
                  <a14:cameraTool cellRange="データ!GC10:GH12" spid="_x0000_s3112"/>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 xmlns:a16="http://schemas.microsoft.com/office/drawing/2014/main" id="{00000000-0008-0000-0000-0000A0160000}"/>
                </a:ext>
              </a:extLst>
            </xdr:cNvPr>
            <xdr:cNvPicPr preferRelativeResize="0">
              <a:picLocks noChangeArrowheads="1"/>
              <a:extLst>
                <a:ext uri="{84589F7E-364E-4C9E-8A38-B11213B215E9}">
                  <a14:cameraTool cellRange="データ!GM10:GR12" spid="_x0000_s3113"/>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 xmlns:a16="http://schemas.microsoft.com/office/drawing/2014/main" id="{00000000-0008-0000-0000-0000A1160000}"/>
                </a:ext>
              </a:extLst>
            </xdr:cNvPr>
            <xdr:cNvPicPr preferRelativeResize="0">
              <a:picLocks noChangeArrowheads="1"/>
              <a:extLst>
                <a:ext uri="{84589F7E-364E-4C9E-8A38-B11213B215E9}">
                  <a14:cameraTool cellRange="データ!GX10:HC12" spid="_x0000_s3114"/>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 xmlns:a16="http://schemas.microsoft.com/office/drawing/2014/main" id="{00000000-0008-0000-0000-0000A2160000}"/>
                </a:ext>
              </a:extLst>
            </xdr:cNvPr>
            <xdr:cNvPicPr preferRelativeResize="0">
              <a:picLocks noChangeArrowheads="1"/>
              <a:extLst>
                <a:ext uri="{84589F7E-364E-4C9E-8A38-B11213B215E9}">
                  <a14:cameraTool cellRange="データ!HH10:HM12" spid="_x0000_s3115"/>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a:extLst>
                <a:ext uri="{FF2B5EF4-FFF2-40B4-BE49-F238E27FC236}">
                  <a16:creationId xmlns="" xmlns:a16="http://schemas.microsoft.com/office/drawing/2014/main" id="{00000000-0008-0000-0000-0000A3160000}"/>
                </a:ext>
              </a:extLst>
            </xdr:cNvPr>
            <xdr:cNvPicPr preferRelativeResize="0">
              <a:picLocks noChangeArrowheads="1"/>
              <a:extLst>
                <a:ext uri="{84589F7E-364E-4C9E-8A38-B11213B215E9}">
                  <a14:cameraTool cellRange="データ!HR10:HW12" spid="_x0000_s3116"/>
                </a:ext>
              </a:extLst>
            </xdr:cNvPicPr>
          </xdr:nvPicPr>
          <xdr:blipFill>
            <a:blip xmlns:r="http://schemas.openxmlformats.org/officeDocument/2006/relationships" r:embed="rId48"/>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a:extLst>
                <a:ext uri="{FF2B5EF4-FFF2-40B4-BE49-F238E27FC236}">
                  <a16:creationId xmlns="" xmlns:a16="http://schemas.microsoft.com/office/drawing/2014/main" id="{00000000-0008-0000-0000-0000A4160000}"/>
                </a:ext>
              </a:extLst>
            </xdr:cNvPr>
            <xdr:cNvPicPr preferRelativeResize="0">
              <a:picLocks noChangeArrowheads="1"/>
              <a:extLst>
                <a:ext uri="{84589F7E-364E-4C9E-8A38-B11213B215E9}">
                  <a14:cameraTool cellRange="データ!IB10:IG12" spid="_x0000_s3117"/>
                </a:ext>
              </a:extLst>
            </xdr:cNvPicPr>
          </xdr:nvPicPr>
          <xdr:blipFill>
            <a:blip xmlns:r="http://schemas.openxmlformats.org/officeDocument/2006/relationships" r:embed="rId49"/>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 xmlns:a16="http://schemas.microsoft.com/office/drawing/2014/main" id="{00000000-0008-0000-0000-0000A5160000}"/>
                </a:ext>
              </a:extLst>
            </xdr:cNvPr>
            <xdr:cNvPicPr preferRelativeResize="0">
              <a:picLocks noChangeArrowheads="1"/>
              <a:extLst>
                <a:ext uri="{84589F7E-364E-4C9E-8A38-B11213B215E9}">
                  <a14:cameraTool cellRange="データ!IL10:IQ12" spid="_x0000_s3118"/>
                </a:ext>
              </a:extLst>
            </xdr:cNvPicPr>
          </xdr:nvPicPr>
          <xdr:blipFill>
            <a:blip xmlns:r="http://schemas.openxmlformats.org/officeDocument/2006/relationships" r:embed="rId50"/>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 xmlns:a16="http://schemas.microsoft.com/office/drawing/2014/main" id="{00000000-0008-0000-0000-0000A6160000}"/>
                </a:ext>
              </a:extLst>
            </xdr:cNvPr>
            <xdr:cNvPicPr preferRelativeResize="0">
              <a:picLocks noChangeArrowheads="1"/>
              <a:extLst>
                <a:ext uri="{84589F7E-364E-4C9E-8A38-B11213B215E9}">
                  <a14:cameraTool cellRange="データ!IW10:JB12" spid="_x0000_s3119"/>
                </a:ext>
              </a:extLst>
            </xdr:cNvPicPr>
          </xdr:nvPicPr>
          <xdr:blipFill>
            <a:blip xmlns:r="http://schemas.openxmlformats.org/officeDocument/2006/relationships" r:embed="rId51"/>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 xmlns:a16="http://schemas.microsoft.com/office/drawing/2014/main" id="{00000000-0008-0000-0000-0000A7160000}"/>
                </a:ext>
              </a:extLst>
            </xdr:cNvPr>
            <xdr:cNvPicPr preferRelativeResize="0">
              <a:picLocks noChangeArrowheads="1"/>
              <a:extLst>
                <a:ext uri="{84589F7E-364E-4C9E-8A38-B11213B215E9}">
                  <a14:cameraTool cellRange="データ!JG10:JL12" spid="_x0000_s3120"/>
                </a:ext>
              </a:extLst>
            </xdr:cNvPicPr>
          </xdr:nvPicPr>
          <xdr:blipFill>
            <a:blip xmlns:r="http://schemas.openxmlformats.org/officeDocument/2006/relationships" r:embed="rId52"/>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a:extLst>
                <a:ext uri="{FF2B5EF4-FFF2-40B4-BE49-F238E27FC236}">
                  <a16:creationId xmlns="" xmlns:a16="http://schemas.microsoft.com/office/drawing/2014/main" id="{00000000-0008-0000-0000-0000A8160000}"/>
                </a:ext>
              </a:extLst>
            </xdr:cNvPr>
            <xdr:cNvPicPr preferRelativeResize="0">
              <a:picLocks noChangeArrowheads="1"/>
              <a:extLst>
                <a:ext uri="{84589F7E-364E-4C9E-8A38-B11213B215E9}">
                  <a14:cameraTool cellRange="データ!JQ10:JV12" spid="_x0000_s3121"/>
                </a:ext>
              </a:extLst>
            </xdr:cNvPicPr>
          </xdr:nvPicPr>
          <xdr:blipFill>
            <a:blip xmlns:r="http://schemas.openxmlformats.org/officeDocument/2006/relationships" r:embed="rId53"/>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a:extLst>
                <a:ext uri="{FF2B5EF4-FFF2-40B4-BE49-F238E27FC236}">
                  <a16:creationId xmlns="" xmlns:a16="http://schemas.microsoft.com/office/drawing/2014/main" id="{00000000-0008-0000-0000-0000A9160000}"/>
                </a:ext>
              </a:extLst>
            </xdr:cNvPr>
            <xdr:cNvPicPr preferRelativeResize="0">
              <a:picLocks noChangeArrowheads="1"/>
              <a:extLst>
                <a:ext uri="{84589F7E-364E-4C9E-8A38-B11213B215E9}">
                  <a14:cameraTool cellRange="データ!KA10:KF12" spid="_x0000_s3122"/>
                </a:ext>
              </a:extLst>
            </xdr:cNvPicPr>
          </xdr:nvPicPr>
          <xdr:blipFill>
            <a:blip xmlns:r="http://schemas.openxmlformats.org/officeDocument/2006/relationships" r:embed="rId54"/>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 xmlns:a16="http://schemas.microsoft.com/office/drawing/2014/main" id="{00000000-0008-0000-0000-0000AA160000}"/>
                </a:ext>
              </a:extLst>
            </xdr:cNvPr>
            <xdr:cNvPicPr preferRelativeResize="0">
              <a:picLocks noChangeArrowheads="1"/>
              <a:extLst>
                <a:ext uri="{84589F7E-364E-4C9E-8A38-B11213B215E9}">
                  <a14:cameraTool cellRange="データ!KK10:KP12" spid="_x0000_s3123"/>
                </a:ext>
              </a:extLst>
            </xdr:cNvPicPr>
          </xdr:nvPicPr>
          <xdr:blipFill>
            <a:blip xmlns:r="http://schemas.openxmlformats.org/officeDocument/2006/relationships" r:embed="rId55"/>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 xmlns:a16="http://schemas.microsoft.com/office/drawing/2014/main" id="{00000000-0008-0000-0000-0000AB160000}"/>
                </a:ext>
              </a:extLst>
            </xdr:cNvPr>
            <xdr:cNvPicPr preferRelativeResize="0">
              <a:picLocks noChangeArrowheads="1"/>
              <a:extLst>
                <a:ext uri="{84589F7E-364E-4C9E-8A38-B11213B215E9}">
                  <a14:cameraTool cellRange="データ!KV10:LA12" spid="_x0000_s3124"/>
                </a:ext>
              </a:extLst>
            </xdr:cNvPicPr>
          </xdr:nvPicPr>
          <xdr:blipFill>
            <a:blip xmlns:r="http://schemas.openxmlformats.org/officeDocument/2006/relationships" r:embed="rId5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a:extLst>
                <a:ext uri="{FF2B5EF4-FFF2-40B4-BE49-F238E27FC236}">
                  <a16:creationId xmlns="" xmlns:a16="http://schemas.microsoft.com/office/drawing/2014/main" id="{00000000-0008-0000-0000-0000AC160000}"/>
                </a:ext>
              </a:extLst>
            </xdr:cNvPr>
            <xdr:cNvPicPr preferRelativeResize="0">
              <a:picLocks noChangeArrowheads="1"/>
              <a:extLst>
                <a:ext uri="{84589F7E-364E-4C9E-8A38-B11213B215E9}">
                  <a14:cameraTool cellRange="データ!LF10:LK12" spid="_x0000_s3125"/>
                </a:ext>
              </a:extLst>
            </xdr:cNvPicPr>
          </xdr:nvPicPr>
          <xdr:blipFill>
            <a:blip xmlns:r="http://schemas.openxmlformats.org/officeDocument/2006/relationships" r:embed="rId57"/>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a:extLst>
                <a:ext uri="{FF2B5EF4-FFF2-40B4-BE49-F238E27FC236}">
                  <a16:creationId xmlns="" xmlns:a16="http://schemas.microsoft.com/office/drawing/2014/main" id="{00000000-0008-0000-0000-0000AD160000}"/>
                </a:ext>
              </a:extLst>
            </xdr:cNvPr>
            <xdr:cNvPicPr preferRelativeResize="0">
              <a:picLocks noChangeArrowheads="1"/>
              <a:extLst>
                <a:ext uri="{84589F7E-364E-4C9E-8A38-B11213B215E9}">
                  <a14:cameraTool cellRange="データ!LP10:LU12" spid="_x0000_s3126"/>
                </a:ext>
              </a:extLst>
            </xdr:cNvPicPr>
          </xdr:nvPicPr>
          <xdr:blipFill>
            <a:blip xmlns:r="http://schemas.openxmlformats.org/officeDocument/2006/relationships" r:embed="rId58"/>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a:extLst>
                <a:ext uri="{FF2B5EF4-FFF2-40B4-BE49-F238E27FC236}">
                  <a16:creationId xmlns="" xmlns:a16="http://schemas.microsoft.com/office/drawing/2014/main" id="{00000000-0008-0000-0000-0000AE160000}"/>
                </a:ext>
              </a:extLst>
            </xdr:cNvPr>
            <xdr:cNvPicPr preferRelativeResize="0">
              <a:picLocks noChangeArrowheads="1"/>
              <a:extLst>
                <a:ext uri="{84589F7E-364E-4C9E-8A38-B11213B215E9}">
                  <a14:cameraTool cellRange="データ!LZ10:ME12" spid="_x0000_s3127"/>
                </a:ext>
              </a:extLst>
            </xdr:cNvPicPr>
          </xdr:nvPicPr>
          <xdr:blipFill>
            <a:blip xmlns:r="http://schemas.openxmlformats.org/officeDocument/2006/relationships" r:embed="rId59"/>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 xmlns:a16="http://schemas.microsoft.com/office/drawing/2014/main" id="{00000000-0008-0000-0000-0000AF160000}"/>
                </a:ext>
              </a:extLst>
            </xdr:cNvPr>
            <xdr:cNvPicPr preferRelativeResize="0">
              <a:picLocks noChangeArrowheads="1"/>
              <a:extLst>
                <a:ext uri="{84589F7E-364E-4C9E-8A38-B11213B215E9}">
                  <a14:cameraTool cellRange="データ!MJ10:MO12" spid="_x0000_s3128"/>
                </a:ext>
              </a:extLst>
            </xdr:cNvPicPr>
          </xdr:nvPicPr>
          <xdr:blipFill>
            <a:blip xmlns:r="http://schemas.openxmlformats.org/officeDocument/2006/relationships" r:embed="rId60"/>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a:extLst>
                <a:ext uri="{FF2B5EF4-FFF2-40B4-BE49-F238E27FC236}">
                  <a16:creationId xmlns="" xmlns:a16="http://schemas.microsoft.com/office/drawing/2014/main" id="{00000000-0008-0000-0000-0000B5160000}"/>
                </a:ext>
              </a:extLst>
            </xdr:cNvPr>
            <xdr:cNvPicPr>
              <a:picLocks noChangeAspect="1" noChangeArrowheads="1"/>
              <a:extLst>
                <a:ext uri="{84589F7E-364E-4C9E-8A38-B11213B215E9}">
                  <a14:cameraTool cellRange="データ!$E$22:$I$35" spid="_x0000_s3129"/>
                </a:ext>
              </a:extLst>
            </xdr:cNvPicPr>
          </xdr:nvPicPr>
          <xdr:blipFill>
            <a:blip xmlns:r="http://schemas.openxmlformats.org/officeDocument/2006/relationships" r:embed="rId61"/>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541578</xdr:colOff>
          <xdr:row>70</xdr:row>
          <xdr:rowOff>189139</xdr:rowOff>
        </xdr:to>
        <xdr:pic>
          <xdr:nvPicPr>
            <xdr:cNvPr id="114" name="TXTごみ_修繕費比率">
              <a:extLst>
                <a:ext uri="{FF2B5EF4-FFF2-40B4-BE49-F238E27FC236}">
                  <a16:creationId xmlns="" xmlns:a16="http://schemas.microsoft.com/office/drawing/2014/main" id="{00000000-0008-0000-0000-0000B6160000}"/>
                </a:ext>
              </a:extLst>
            </xdr:cNvPr>
            <xdr:cNvPicPr>
              <a:picLocks noChangeAspect="1" noChangeArrowheads="1"/>
              <a:extLst>
                <a:ext uri="{84589F7E-364E-4C9E-8A38-B11213B215E9}">
                  <a14:cameraTool cellRange="データ!$E$22:$I$35" spid="_x0000_s3130"/>
                </a:ext>
              </a:extLst>
            </xdr:cNvPicPr>
          </xdr:nvPicPr>
          <xdr:blipFill>
            <a:blip xmlns:r="http://schemas.openxmlformats.org/officeDocument/2006/relationships" r:embed="rId61"/>
            <a:srcRect/>
            <a:stretch>
              <a:fillRect/>
            </a:stretch>
          </xdr:blipFill>
          <xdr:spPr bwMode="auto">
            <a:xfrm>
              <a:off x="12945849"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541578</xdr:colOff>
          <xdr:row>85</xdr:row>
          <xdr:rowOff>174170</xdr:rowOff>
        </xdr:to>
        <xdr:pic>
          <xdr:nvPicPr>
            <xdr:cNvPr id="115" name="TXTごみ_企業債残高対料金収入比率">
              <a:extLst>
                <a:ext uri="{FF2B5EF4-FFF2-40B4-BE49-F238E27FC236}">
                  <a16:creationId xmlns="" xmlns:a16="http://schemas.microsoft.com/office/drawing/2014/main" id="{00000000-0008-0000-0000-0000B7160000}"/>
                </a:ext>
              </a:extLst>
            </xdr:cNvPr>
            <xdr:cNvPicPr>
              <a:picLocks noChangeAspect="1" noChangeArrowheads="1"/>
              <a:extLst>
                <a:ext uri="{84589F7E-364E-4C9E-8A38-B11213B215E9}">
                  <a14:cameraTool cellRange="データ!$E$22:$I$35" spid="_x0000_s3131"/>
                </a:ext>
              </a:extLst>
            </xdr:cNvPicPr>
          </xdr:nvPicPr>
          <xdr:blipFill>
            <a:blip xmlns:r="http://schemas.openxmlformats.org/officeDocument/2006/relationships" r:embed="rId61"/>
            <a:srcRect/>
            <a:stretch>
              <a:fillRect/>
            </a:stretch>
          </xdr:blipFill>
          <xdr:spPr bwMode="auto">
            <a:xfrm>
              <a:off x="1294584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541578</xdr:colOff>
          <xdr:row>100</xdr:row>
          <xdr:rowOff>112939</xdr:rowOff>
        </xdr:to>
        <xdr:pic>
          <xdr:nvPicPr>
            <xdr:cNvPr id="116" name="TXTごみ_有形固定資産減価償却率">
              <a:extLst>
                <a:ext uri="{FF2B5EF4-FFF2-40B4-BE49-F238E27FC236}">
                  <a16:creationId xmlns="" xmlns:a16="http://schemas.microsoft.com/office/drawing/2014/main" id="{00000000-0008-0000-0000-0000B8160000}"/>
                </a:ext>
              </a:extLst>
            </xdr:cNvPr>
            <xdr:cNvPicPr>
              <a:picLocks noChangeAspect="1" noChangeArrowheads="1"/>
              <a:extLst>
                <a:ext uri="{84589F7E-364E-4C9E-8A38-B11213B215E9}">
                  <a14:cameraTool cellRange="データ!$E$22:$I$35" spid="_x0000_s3132"/>
                </a:ext>
              </a:extLst>
            </xdr:cNvPicPr>
          </xdr:nvPicPr>
          <xdr:blipFill>
            <a:blip xmlns:r="http://schemas.openxmlformats.org/officeDocument/2006/relationships" r:embed="rId61"/>
            <a:srcRect/>
            <a:stretch>
              <a:fillRect/>
            </a:stretch>
          </xdr:blipFill>
          <xdr:spPr bwMode="auto">
            <a:xfrm>
              <a:off x="1294584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541578</xdr:colOff>
          <xdr:row>115</xdr:row>
          <xdr:rowOff>23132</xdr:rowOff>
        </xdr:to>
        <xdr:pic>
          <xdr:nvPicPr>
            <xdr:cNvPr id="117" name="TXTごみ_FIT収入割合">
              <a:extLst>
                <a:ext uri="{FF2B5EF4-FFF2-40B4-BE49-F238E27FC236}">
                  <a16:creationId xmlns="" xmlns:a16="http://schemas.microsoft.com/office/drawing/2014/main" id="{00000000-0008-0000-0000-0000B9160000}"/>
                </a:ext>
              </a:extLst>
            </xdr:cNvPr>
            <xdr:cNvPicPr>
              <a:picLocks noChangeAspect="1" noChangeArrowheads="1"/>
              <a:extLst>
                <a:ext uri="{84589F7E-364E-4C9E-8A38-B11213B215E9}">
                  <a14:cameraTool cellRange="データ!$E$22:$I$35" spid="_x0000_s3133"/>
                </a:ext>
              </a:extLst>
            </xdr:cNvPicPr>
          </xdr:nvPicPr>
          <xdr:blipFill>
            <a:blip xmlns:r="http://schemas.openxmlformats.org/officeDocument/2006/relationships" r:embed="rId61"/>
            <a:srcRect/>
            <a:stretch>
              <a:fillRect/>
            </a:stretch>
          </xdr:blipFill>
          <xdr:spPr bwMode="auto">
            <a:xfrm>
              <a:off x="12945849"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zoomScale="70" zoomScaleNormal="70" workbookViewId="0"/>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鳥取県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x14ac:dyDescent="0.15">
      <c r="A3" s="1"/>
      <c r="B3" s="174" t="str">
        <f>データ!I6</f>
        <v>法適用</v>
      </c>
      <c r="C3" s="175"/>
      <c r="D3" s="175"/>
      <c r="E3" s="175"/>
      <c r="F3" s="175" t="str">
        <f>データ!J6</f>
        <v>電気事業</v>
      </c>
      <c r="G3" s="175"/>
      <c r="H3" s="175"/>
      <c r="I3" s="175"/>
      <c r="J3" s="175" t="str">
        <f>データ!K6</f>
        <v>非設置</v>
      </c>
      <c r="K3" s="175"/>
      <c r="L3" s="175"/>
      <c r="M3" s="175"/>
      <c r="N3" s="176">
        <f>データ!L6</f>
        <v>48</v>
      </c>
      <c r="O3" s="176"/>
      <c r="P3" s="176"/>
      <c r="Q3" s="177"/>
      <c r="R3" s="1"/>
      <c r="S3" s="178" t="s">
        <v>8</v>
      </c>
      <c r="T3" s="179"/>
      <c r="U3" s="179"/>
      <c r="V3" s="179"/>
      <c r="W3" s="179"/>
      <c r="X3" s="179"/>
      <c r="Y3" s="179"/>
      <c r="Z3" s="179"/>
      <c r="AA3" s="179"/>
      <c r="AB3" s="179"/>
      <c r="AC3" s="179"/>
      <c r="AD3" s="179"/>
      <c r="AE3" s="179"/>
      <c r="AF3" s="179"/>
      <c r="AG3" s="179"/>
      <c r="AH3" s="180"/>
      <c r="AI3" s="1"/>
      <c r="AJ3" s="1"/>
      <c r="AK3" s="112" t="s">
        <v>273</v>
      </c>
      <c r="AL3" s="113"/>
      <c r="AM3" s="113"/>
      <c r="AN3" s="113"/>
      <c r="AO3" s="113"/>
      <c r="AP3" s="113"/>
      <c r="AQ3" s="114"/>
    </row>
    <row r="4" spans="1:43" ht="23.1" customHeight="1" x14ac:dyDescent="0.15">
      <c r="A4" s="1"/>
      <c r="B4" s="154" t="s">
        <v>9</v>
      </c>
      <c r="C4" s="155"/>
      <c r="D4" s="155"/>
      <c r="E4" s="155"/>
      <c r="F4" s="155" t="s">
        <v>10</v>
      </c>
      <c r="G4" s="155"/>
      <c r="H4" s="155"/>
      <c r="I4" s="155"/>
      <c r="J4" s="155" t="s">
        <v>11</v>
      </c>
      <c r="K4" s="155"/>
      <c r="L4" s="155"/>
      <c r="M4" s="155"/>
      <c r="N4" s="155" t="s">
        <v>12</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x14ac:dyDescent="0.15">
      <c r="A5" s="1"/>
      <c r="B5" s="187">
        <f>データ!M6</f>
        <v>12</v>
      </c>
      <c r="C5" s="188"/>
      <c r="D5" s="188"/>
      <c r="E5" s="188"/>
      <c r="F5" s="168" t="str">
        <f>データ!N6</f>
        <v>-</v>
      </c>
      <c r="G5" s="168"/>
      <c r="H5" s="168"/>
      <c r="I5" s="168"/>
      <c r="J5" s="168">
        <f>データ!O6</f>
        <v>1</v>
      </c>
      <c r="K5" s="168"/>
      <c r="L5" s="168"/>
      <c r="M5" s="168"/>
      <c r="N5" s="168">
        <f>データ!P6</f>
        <v>8</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x14ac:dyDescent="0.15">
      <c r="A6" s="1"/>
      <c r="B6" s="154" t="s">
        <v>13</v>
      </c>
      <c r="C6" s="155"/>
      <c r="D6" s="155"/>
      <c r="E6" s="155"/>
      <c r="F6" s="155" t="s">
        <v>14</v>
      </c>
      <c r="G6" s="155"/>
      <c r="H6" s="155"/>
      <c r="I6" s="155"/>
      <c r="J6" s="155" t="s">
        <v>15</v>
      </c>
      <c r="K6" s="155"/>
      <c r="L6" s="155"/>
      <c r="M6" s="155"/>
      <c r="N6" s="155" t="s">
        <v>16</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x14ac:dyDescent="0.15">
      <c r="A7" s="1"/>
      <c r="B7" s="167" t="str">
        <f>データ!Q6</f>
        <v>-</v>
      </c>
      <c r="C7" s="168"/>
      <c r="D7" s="168"/>
      <c r="E7" s="168"/>
      <c r="F7" s="169" t="s">
        <v>130</v>
      </c>
      <c r="G7" s="170"/>
      <c r="H7" s="170"/>
      <c r="I7" s="170"/>
      <c r="J7" s="171" t="s">
        <v>131</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x14ac:dyDescent="0.15">
      <c r="A8" s="1"/>
      <c r="B8" s="154" t="s">
        <v>17</v>
      </c>
      <c r="C8" s="155"/>
      <c r="D8" s="155"/>
      <c r="E8" s="155"/>
      <c r="F8" s="155" t="s">
        <v>18</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x14ac:dyDescent="0.2">
      <c r="A9" s="1"/>
      <c r="B9" s="157" t="s">
        <v>133</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
      <c r="A10" s="1"/>
      <c r="B10" s="6" t="s">
        <v>19</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x14ac:dyDescent="0.15">
      <c r="A11" s="1"/>
      <c r="B11" s="163" t="s">
        <v>20</v>
      </c>
      <c r="C11" s="131"/>
      <c r="D11" s="131"/>
      <c r="E11" s="131"/>
      <c r="F11" s="164" t="str">
        <f>データ!B10</f>
        <v>H27</v>
      </c>
      <c r="G11" s="165"/>
      <c r="H11" s="164" t="str">
        <f>データ!C10</f>
        <v>H28</v>
      </c>
      <c r="I11" s="165"/>
      <c r="J11" s="164" t="str">
        <f>データ!D10</f>
        <v>H29</v>
      </c>
      <c r="K11" s="165"/>
      <c r="L11" s="164" t="str">
        <f>データ!E10</f>
        <v>H30</v>
      </c>
      <c r="M11" s="165"/>
      <c r="N11" s="164" t="str">
        <f>データ!F10</f>
        <v>R01</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x14ac:dyDescent="0.15">
      <c r="A12" s="1"/>
      <c r="B12" s="154" t="s">
        <v>21</v>
      </c>
      <c r="C12" s="155"/>
      <c r="D12" s="155"/>
      <c r="E12" s="155"/>
      <c r="F12" s="150">
        <f>データ!W6</f>
        <v>154940</v>
      </c>
      <c r="G12" s="151"/>
      <c r="H12" s="150">
        <f>データ!X6</f>
        <v>155075</v>
      </c>
      <c r="I12" s="151"/>
      <c r="J12" s="150">
        <f>データ!Y6</f>
        <v>128371</v>
      </c>
      <c r="K12" s="151"/>
      <c r="L12" s="150">
        <f>データ!Z6</f>
        <v>113520</v>
      </c>
      <c r="M12" s="151"/>
      <c r="N12" s="152">
        <f>データ!AA6</f>
        <v>113615</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x14ac:dyDescent="0.15">
      <c r="A13" s="1"/>
      <c r="B13" s="147" t="s">
        <v>22</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x14ac:dyDescent="0.15">
      <c r="A14" s="1"/>
      <c r="B14" s="147" t="s">
        <v>23</v>
      </c>
      <c r="C14" s="148"/>
      <c r="D14" s="148"/>
      <c r="E14" s="149"/>
      <c r="F14" s="150">
        <f>データ!AG6</f>
        <v>4280</v>
      </c>
      <c r="G14" s="151"/>
      <c r="H14" s="150">
        <f>データ!AH6</f>
        <v>4988</v>
      </c>
      <c r="I14" s="151"/>
      <c r="J14" s="150">
        <f>データ!AI6</f>
        <v>4958</v>
      </c>
      <c r="K14" s="151"/>
      <c r="L14" s="150">
        <f>データ!AJ6</f>
        <v>4470</v>
      </c>
      <c r="M14" s="151"/>
      <c r="N14" s="152">
        <f>データ!AK6</f>
        <v>4854</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x14ac:dyDescent="0.15">
      <c r="A15" s="1"/>
      <c r="B15" s="140" t="s">
        <v>24</v>
      </c>
      <c r="C15" s="141"/>
      <c r="D15" s="141"/>
      <c r="E15" s="142"/>
      <c r="F15" s="143">
        <f>データ!AL6</f>
        <v>6185</v>
      </c>
      <c r="G15" s="143"/>
      <c r="H15" s="143">
        <f>データ!AM6</f>
        <v>8403</v>
      </c>
      <c r="I15" s="143"/>
      <c r="J15" s="143">
        <f>データ!AN6</f>
        <v>9204</v>
      </c>
      <c r="K15" s="143"/>
      <c r="L15" s="143">
        <f>データ!AO6</f>
        <v>8646</v>
      </c>
      <c r="M15" s="143"/>
      <c r="N15" s="144">
        <f>データ!AP6</f>
        <v>8846</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x14ac:dyDescent="0.2">
      <c r="A16" s="1"/>
      <c r="B16" s="133" t="s">
        <v>25</v>
      </c>
      <c r="C16" s="134"/>
      <c r="D16" s="134"/>
      <c r="E16" s="135"/>
      <c r="F16" s="146">
        <f>データ!AQ6</f>
        <v>165405</v>
      </c>
      <c r="G16" s="146"/>
      <c r="H16" s="146">
        <f>データ!AR6</f>
        <v>168466</v>
      </c>
      <c r="I16" s="146"/>
      <c r="J16" s="146">
        <f>データ!AS6</f>
        <v>142533</v>
      </c>
      <c r="K16" s="146"/>
      <c r="L16" s="146">
        <f>データ!AT6</f>
        <v>126636</v>
      </c>
      <c r="M16" s="146"/>
      <c r="N16" s="138">
        <f>データ!AU6</f>
        <v>127315</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x14ac:dyDescent="0.2">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x14ac:dyDescent="0.15">
      <c r="A18" s="1"/>
      <c r="B18" s="129"/>
      <c r="C18" s="130"/>
      <c r="D18" s="130"/>
      <c r="E18" s="130"/>
      <c r="F18" s="131" t="s">
        <v>26</v>
      </c>
      <c r="G18" s="131"/>
      <c r="H18" s="131"/>
      <c r="I18" s="131" t="s">
        <v>27</v>
      </c>
      <c r="J18" s="131"/>
      <c r="K18" s="131"/>
      <c r="L18" s="131" t="s">
        <v>25</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x14ac:dyDescent="0.2">
      <c r="A19" s="1"/>
      <c r="B19" s="133" t="s">
        <v>28</v>
      </c>
      <c r="C19" s="134"/>
      <c r="D19" s="134"/>
      <c r="E19" s="135"/>
      <c r="F19" s="136">
        <f>データ!AV6</f>
        <v>1173956</v>
      </c>
      <c r="G19" s="136"/>
      <c r="H19" s="136"/>
      <c r="I19" s="136">
        <f>データ!AW6</f>
        <v>620746</v>
      </c>
      <c r="J19" s="136"/>
      <c r="K19" s="136"/>
      <c r="L19" s="136">
        <f>データ!AX6</f>
        <v>1794702</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15"/>
      <c r="AL38" s="116"/>
      <c r="AM38" s="116"/>
      <c r="AN38" s="116"/>
      <c r="AO38" s="116"/>
      <c r="AP38" s="116"/>
      <c r="AQ38" s="117"/>
    </row>
    <row r="39" spans="1:43" ht="29.45" customHeight="1" x14ac:dyDescent="0.15">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09" t="s">
        <v>31</v>
      </c>
      <c r="AL39" s="110"/>
      <c r="AM39" s="110"/>
      <c r="AN39" s="110"/>
      <c r="AO39" s="110"/>
      <c r="AP39" s="110"/>
      <c r="AQ39" s="111"/>
    </row>
    <row r="40" spans="1:43" ht="9.6" customHeight="1" thickBot="1" x14ac:dyDescent="0.2">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2" t="s">
        <v>271</v>
      </c>
      <c r="AL40" s="113"/>
      <c r="AM40" s="113"/>
      <c r="AN40" s="113"/>
      <c r="AO40" s="113"/>
      <c r="AP40" s="113"/>
      <c r="AQ40" s="114"/>
    </row>
    <row r="41" spans="1:43" ht="29.45" customHeight="1" x14ac:dyDescent="0.15">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2"/>
      <c r="AL41" s="113"/>
      <c r="AM41" s="113"/>
      <c r="AN41" s="113"/>
      <c r="AO41" s="113"/>
      <c r="AP41" s="113"/>
      <c r="AQ41" s="114"/>
    </row>
    <row r="42" spans="1:43" ht="43.35" customHeight="1" x14ac:dyDescent="0.15">
      <c r="A42" s="1"/>
      <c r="B42" s="118"/>
      <c r="C42" s="119"/>
      <c r="D42" s="119"/>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2"/>
      <c r="AL42" s="113"/>
      <c r="AM42" s="113"/>
      <c r="AN42" s="113"/>
      <c r="AO42" s="113"/>
      <c r="AP42" s="113"/>
      <c r="AQ42" s="114"/>
    </row>
    <row r="43" spans="1:43" ht="16.350000000000001" customHeight="1" x14ac:dyDescent="0.15">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2"/>
      <c r="AL43" s="113"/>
      <c r="AM43" s="113"/>
      <c r="AN43" s="113"/>
      <c r="AO43" s="113"/>
      <c r="AP43" s="113"/>
      <c r="AQ43" s="114"/>
    </row>
    <row r="44" spans="1:43" ht="16.350000000000001" customHeight="1" x14ac:dyDescent="0.15">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2"/>
      <c r="AL44" s="113"/>
      <c r="AM44" s="113"/>
      <c r="AN44" s="113"/>
      <c r="AO44" s="113"/>
      <c r="AP44" s="113"/>
      <c r="AQ44" s="114"/>
    </row>
    <row r="45" spans="1:43" ht="16.350000000000001" customHeight="1" x14ac:dyDescent="0.15">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2"/>
      <c r="AL45" s="113"/>
      <c r="AM45" s="113"/>
      <c r="AN45" s="113"/>
      <c r="AO45" s="113"/>
      <c r="AP45" s="113"/>
      <c r="AQ45" s="114"/>
    </row>
    <row r="46" spans="1:43" ht="16.350000000000001" customHeight="1" x14ac:dyDescent="0.15">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2"/>
      <c r="AL46" s="113"/>
      <c r="AM46" s="113"/>
      <c r="AN46" s="113"/>
      <c r="AO46" s="113"/>
      <c r="AP46" s="113"/>
      <c r="AQ46" s="114"/>
    </row>
    <row r="47" spans="1:43" ht="16.350000000000001" customHeight="1" x14ac:dyDescent="0.15">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2"/>
      <c r="AL47" s="113"/>
      <c r="AM47" s="113"/>
      <c r="AN47" s="113"/>
      <c r="AO47" s="113"/>
      <c r="AP47" s="113"/>
      <c r="AQ47" s="114"/>
    </row>
    <row r="48" spans="1:43" ht="16.350000000000001" customHeight="1" x14ac:dyDescent="0.15">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2"/>
      <c r="AL48" s="113"/>
      <c r="AM48" s="113"/>
      <c r="AN48" s="113"/>
      <c r="AO48" s="113"/>
      <c r="AP48" s="113"/>
      <c r="AQ48" s="114"/>
    </row>
    <row r="49" spans="1:43" ht="16.350000000000001" customHeight="1" x14ac:dyDescent="0.15">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2"/>
      <c r="AL49" s="113"/>
      <c r="AM49" s="113"/>
      <c r="AN49" s="113"/>
      <c r="AO49" s="113"/>
      <c r="AP49" s="113"/>
      <c r="AQ49" s="114"/>
    </row>
    <row r="50" spans="1:43" ht="16.350000000000001" customHeight="1" x14ac:dyDescent="0.15">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2"/>
      <c r="AL50" s="113"/>
      <c r="AM50" s="113"/>
      <c r="AN50" s="113"/>
      <c r="AO50" s="113"/>
      <c r="AP50" s="113"/>
      <c r="AQ50" s="114"/>
    </row>
    <row r="51" spans="1:43" ht="16.350000000000001" customHeight="1" x14ac:dyDescent="0.15">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2"/>
      <c r="AL51" s="113"/>
      <c r="AM51" s="113"/>
      <c r="AN51" s="113"/>
      <c r="AO51" s="113"/>
      <c r="AP51" s="113"/>
      <c r="AQ51" s="114"/>
    </row>
    <row r="52" spans="1:43" ht="16.350000000000001" customHeight="1" x14ac:dyDescent="0.15">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2"/>
      <c r="AL52" s="113"/>
      <c r="AM52" s="113"/>
      <c r="AN52" s="113"/>
      <c r="AO52" s="113"/>
      <c r="AP52" s="113"/>
      <c r="AQ52" s="114"/>
    </row>
    <row r="53" spans="1:43" ht="16.350000000000001" customHeight="1" x14ac:dyDescent="0.15">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2"/>
      <c r="AL53" s="113"/>
      <c r="AM53" s="113"/>
      <c r="AN53" s="113"/>
      <c r="AO53" s="113"/>
      <c r="AP53" s="113"/>
      <c r="AQ53" s="114"/>
    </row>
    <row r="54" spans="1:43" ht="16.350000000000001" customHeight="1" x14ac:dyDescent="0.15">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2"/>
      <c r="AL54" s="113"/>
      <c r="AM54" s="113"/>
      <c r="AN54" s="113"/>
      <c r="AO54" s="113"/>
      <c r="AP54" s="113"/>
      <c r="AQ54" s="114"/>
    </row>
    <row r="55" spans="1:43" ht="16.350000000000001" customHeight="1" x14ac:dyDescent="0.15">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2"/>
      <c r="AL55" s="113"/>
      <c r="AM55" s="113"/>
      <c r="AN55" s="113"/>
      <c r="AO55" s="113"/>
      <c r="AP55" s="113"/>
      <c r="AQ55" s="114"/>
    </row>
    <row r="56" spans="1:43" ht="16.350000000000001" customHeight="1" x14ac:dyDescent="0.15">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2"/>
      <c r="AL56" s="113"/>
      <c r="AM56" s="113"/>
      <c r="AN56" s="113"/>
      <c r="AO56" s="113"/>
      <c r="AP56" s="113"/>
      <c r="AQ56" s="114"/>
    </row>
    <row r="57" spans="1:43" ht="16.350000000000001" customHeight="1" x14ac:dyDescent="0.15">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2"/>
      <c r="AL57" s="113"/>
      <c r="AM57" s="113"/>
      <c r="AN57" s="113"/>
      <c r="AO57" s="113"/>
      <c r="AP57" s="113"/>
      <c r="AQ57" s="114"/>
    </row>
    <row r="58" spans="1:43" ht="16.350000000000001" customHeight="1" x14ac:dyDescent="0.15">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2"/>
      <c r="AL58" s="113"/>
      <c r="AM58" s="113"/>
      <c r="AN58" s="113"/>
      <c r="AO58" s="113"/>
      <c r="AP58" s="113"/>
      <c r="AQ58" s="114"/>
    </row>
    <row r="59" spans="1:43" ht="16.350000000000001" customHeight="1" x14ac:dyDescent="0.15">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2"/>
      <c r="AL59" s="113"/>
      <c r="AM59" s="113"/>
      <c r="AN59" s="113"/>
      <c r="AO59" s="113"/>
      <c r="AP59" s="113"/>
      <c r="AQ59" s="114"/>
    </row>
    <row r="60" spans="1:43" ht="16.350000000000001" customHeight="1" x14ac:dyDescent="0.15">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2"/>
      <c r="AL60" s="113"/>
      <c r="AM60" s="113"/>
      <c r="AN60" s="113"/>
      <c r="AO60" s="113"/>
      <c r="AP60" s="113"/>
      <c r="AQ60" s="114"/>
    </row>
    <row r="61" spans="1:43" ht="16.350000000000001" customHeight="1" x14ac:dyDescent="0.15">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2"/>
      <c r="AL61" s="113"/>
      <c r="AM61" s="113"/>
      <c r="AN61" s="113"/>
      <c r="AO61" s="113"/>
      <c r="AP61" s="113"/>
      <c r="AQ61" s="114"/>
    </row>
    <row r="62" spans="1:43" ht="16.350000000000001" customHeight="1" x14ac:dyDescent="0.15">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2"/>
      <c r="AL62" s="113"/>
      <c r="AM62" s="113"/>
      <c r="AN62" s="113"/>
      <c r="AO62" s="113"/>
      <c r="AP62" s="113"/>
      <c r="AQ62" s="114"/>
    </row>
    <row r="63" spans="1:43" ht="16.350000000000001" customHeight="1" x14ac:dyDescent="0.15">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2"/>
      <c r="AL63" s="113"/>
      <c r="AM63" s="113"/>
      <c r="AN63" s="113"/>
      <c r="AO63" s="113"/>
      <c r="AP63" s="113"/>
      <c r="AQ63" s="114"/>
    </row>
    <row r="64" spans="1:43" ht="16.350000000000001" customHeight="1" x14ac:dyDescent="0.15">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2"/>
      <c r="AL64" s="113"/>
      <c r="AM64" s="113"/>
      <c r="AN64" s="113"/>
      <c r="AO64" s="113"/>
      <c r="AP64" s="113"/>
      <c r="AQ64" s="114"/>
    </row>
    <row r="65" spans="1:43" ht="16.350000000000001" customHeight="1" x14ac:dyDescent="0.15">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2"/>
      <c r="AL65" s="113"/>
      <c r="AM65" s="113"/>
      <c r="AN65" s="113"/>
      <c r="AO65" s="113"/>
      <c r="AP65" s="113"/>
      <c r="AQ65" s="114"/>
    </row>
    <row r="66" spans="1:43" ht="16.350000000000001" customHeight="1" x14ac:dyDescent="0.15">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2"/>
      <c r="AL66" s="113"/>
      <c r="AM66" s="113"/>
      <c r="AN66" s="113"/>
      <c r="AO66" s="113"/>
      <c r="AP66" s="113"/>
      <c r="AQ66" s="114"/>
    </row>
    <row r="67" spans="1:43" ht="16.350000000000001" customHeight="1" x14ac:dyDescent="0.15">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2"/>
      <c r="AL67" s="113"/>
      <c r="AM67" s="113"/>
      <c r="AN67" s="113"/>
      <c r="AO67" s="113"/>
      <c r="AP67" s="113"/>
      <c r="AQ67" s="114"/>
    </row>
    <row r="68" spans="1:43" ht="16.350000000000001" customHeight="1" x14ac:dyDescent="0.15">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2"/>
      <c r="AL68" s="113"/>
      <c r="AM68" s="113"/>
      <c r="AN68" s="113"/>
      <c r="AO68" s="113"/>
      <c r="AP68" s="113"/>
      <c r="AQ68" s="114"/>
    </row>
    <row r="69" spans="1:43" ht="16.350000000000001" customHeight="1" x14ac:dyDescent="0.15">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2"/>
      <c r="AL69" s="113"/>
      <c r="AM69" s="113"/>
      <c r="AN69" s="113"/>
      <c r="AO69" s="113"/>
      <c r="AP69" s="113"/>
      <c r="AQ69" s="114"/>
    </row>
    <row r="70" spans="1:43" ht="16.350000000000001" customHeight="1" x14ac:dyDescent="0.15">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2"/>
      <c r="AL70" s="113"/>
      <c r="AM70" s="113"/>
      <c r="AN70" s="113"/>
      <c r="AO70" s="113"/>
      <c r="AP70" s="113"/>
      <c r="AQ70" s="114"/>
    </row>
    <row r="71" spans="1:43" ht="16.350000000000001" customHeight="1" x14ac:dyDescent="0.15">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2"/>
      <c r="AL71" s="113"/>
      <c r="AM71" s="113"/>
      <c r="AN71" s="113"/>
      <c r="AO71" s="113"/>
      <c r="AP71" s="113"/>
      <c r="AQ71" s="114"/>
    </row>
    <row r="72" spans="1:43" ht="16.350000000000001" customHeight="1" x14ac:dyDescent="0.15">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2"/>
      <c r="AL72" s="113"/>
      <c r="AM72" s="113"/>
      <c r="AN72" s="113"/>
      <c r="AO72" s="113"/>
      <c r="AP72" s="113"/>
      <c r="AQ72" s="114"/>
    </row>
    <row r="73" spans="1:43" ht="16.350000000000001" customHeight="1" x14ac:dyDescent="0.15">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2"/>
      <c r="AL73" s="113"/>
      <c r="AM73" s="113"/>
      <c r="AN73" s="113"/>
      <c r="AO73" s="113"/>
      <c r="AP73" s="113"/>
      <c r="AQ73" s="114"/>
    </row>
    <row r="74" spans="1:43" ht="16.350000000000001" customHeight="1" x14ac:dyDescent="0.15">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2"/>
      <c r="AL74" s="113"/>
      <c r="AM74" s="113"/>
      <c r="AN74" s="113"/>
      <c r="AO74" s="113"/>
      <c r="AP74" s="113"/>
      <c r="AQ74" s="114"/>
    </row>
    <row r="75" spans="1:43" ht="16.350000000000001" customHeight="1" x14ac:dyDescent="0.15">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2"/>
      <c r="AL75" s="113"/>
      <c r="AM75" s="113"/>
      <c r="AN75" s="113"/>
      <c r="AO75" s="113"/>
      <c r="AP75" s="113"/>
      <c r="AQ75" s="114"/>
    </row>
    <row r="76" spans="1:43" ht="16.350000000000001" customHeight="1" x14ac:dyDescent="0.15">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2"/>
      <c r="AL76" s="113"/>
      <c r="AM76" s="113"/>
      <c r="AN76" s="113"/>
      <c r="AO76" s="113"/>
      <c r="AP76" s="113"/>
      <c r="AQ76" s="114"/>
    </row>
    <row r="77" spans="1:43" ht="16.350000000000001" customHeight="1" x14ac:dyDescent="0.15">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2"/>
      <c r="AL77" s="113"/>
      <c r="AM77" s="113"/>
      <c r="AN77" s="113"/>
      <c r="AO77" s="113"/>
      <c r="AP77" s="113"/>
      <c r="AQ77" s="114"/>
    </row>
    <row r="78" spans="1:43" ht="16.350000000000001" customHeight="1" x14ac:dyDescent="0.15">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2"/>
      <c r="AL78" s="113"/>
      <c r="AM78" s="113"/>
      <c r="AN78" s="113"/>
      <c r="AO78" s="113"/>
      <c r="AP78" s="113"/>
      <c r="AQ78" s="114"/>
    </row>
    <row r="79" spans="1:43" ht="16.350000000000001" customHeight="1" x14ac:dyDescent="0.15">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2"/>
      <c r="AL79" s="113"/>
      <c r="AM79" s="113"/>
      <c r="AN79" s="113"/>
      <c r="AO79" s="113"/>
      <c r="AP79" s="113"/>
      <c r="AQ79" s="114"/>
    </row>
    <row r="80" spans="1:43" ht="16.350000000000001" customHeight="1" x14ac:dyDescent="0.15">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2"/>
      <c r="AL80" s="113"/>
      <c r="AM80" s="113"/>
      <c r="AN80" s="113"/>
      <c r="AO80" s="113"/>
      <c r="AP80" s="113"/>
      <c r="AQ80" s="114"/>
    </row>
    <row r="81" spans="1:43" ht="16.350000000000001" customHeight="1" x14ac:dyDescent="0.15">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2"/>
      <c r="AL81" s="113"/>
      <c r="AM81" s="113"/>
      <c r="AN81" s="113"/>
      <c r="AO81" s="113"/>
      <c r="AP81" s="113"/>
      <c r="AQ81" s="114"/>
    </row>
    <row r="82" spans="1:43" ht="16.350000000000001" customHeight="1" x14ac:dyDescent="0.15">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2"/>
      <c r="AL82" s="113"/>
      <c r="AM82" s="113"/>
      <c r="AN82" s="113"/>
      <c r="AO82" s="113"/>
      <c r="AP82" s="113"/>
      <c r="AQ82" s="114"/>
    </row>
    <row r="83" spans="1:43" ht="16.350000000000001" customHeight="1" x14ac:dyDescent="0.15">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2"/>
      <c r="AL83" s="113"/>
      <c r="AM83" s="113"/>
      <c r="AN83" s="113"/>
      <c r="AO83" s="113"/>
      <c r="AP83" s="113"/>
      <c r="AQ83" s="114"/>
    </row>
    <row r="84" spans="1:43" ht="16.350000000000001" customHeight="1" x14ac:dyDescent="0.15">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2"/>
      <c r="AL84" s="113"/>
      <c r="AM84" s="113"/>
      <c r="AN84" s="113"/>
      <c r="AO84" s="113"/>
      <c r="AP84" s="113"/>
      <c r="AQ84" s="114"/>
    </row>
    <row r="85" spans="1:43" ht="16.350000000000001" customHeight="1" x14ac:dyDescent="0.15">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2"/>
      <c r="AL85" s="113"/>
      <c r="AM85" s="113"/>
      <c r="AN85" s="113"/>
      <c r="AO85" s="113"/>
      <c r="AP85" s="113"/>
      <c r="AQ85" s="114"/>
    </row>
    <row r="86" spans="1:43" ht="16.350000000000001" customHeight="1" x14ac:dyDescent="0.15">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2"/>
      <c r="AL86" s="113"/>
      <c r="AM86" s="113"/>
      <c r="AN86" s="113"/>
      <c r="AO86" s="113"/>
      <c r="AP86" s="113"/>
      <c r="AQ86" s="114"/>
    </row>
    <row r="87" spans="1:43" ht="16.350000000000001" customHeight="1" x14ac:dyDescent="0.15">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2"/>
      <c r="AL87" s="113"/>
      <c r="AM87" s="113"/>
      <c r="AN87" s="113"/>
      <c r="AO87" s="113"/>
      <c r="AP87" s="113"/>
      <c r="AQ87" s="114"/>
    </row>
    <row r="88" spans="1:43" ht="16.350000000000001" customHeight="1" x14ac:dyDescent="0.15">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2"/>
      <c r="AL88" s="113"/>
      <c r="AM88" s="113"/>
      <c r="AN88" s="113"/>
      <c r="AO88" s="113"/>
      <c r="AP88" s="113"/>
      <c r="AQ88" s="114"/>
    </row>
    <row r="89" spans="1:43" ht="16.350000000000001" customHeight="1" x14ac:dyDescent="0.15">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2"/>
      <c r="AL89" s="113"/>
      <c r="AM89" s="113"/>
      <c r="AN89" s="113"/>
      <c r="AO89" s="113"/>
      <c r="AP89" s="113"/>
      <c r="AQ89" s="114"/>
    </row>
    <row r="90" spans="1:43" ht="16.350000000000001" customHeight="1" x14ac:dyDescent="0.15">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2"/>
      <c r="AL90" s="113"/>
      <c r="AM90" s="113"/>
      <c r="AN90" s="113"/>
      <c r="AO90" s="113"/>
      <c r="AP90" s="113"/>
      <c r="AQ90" s="114"/>
    </row>
    <row r="91" spans="1:43" ht="16.350000000000001" customHeight="1" x14ac:dyDescent="0.15">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2"/>
      <c r="AL91" s="113"/>
      <c r="AM91" s="113"/>
      <c r="AN91" s="113"/>
      <c r="AO91" s="113"/>
      <c r="AP91" s="113"/>
      <c r="AQ91" s="114"/>
    </row>
    <row r="92" spans="1:43" ht="16.350000000000001" customHeight="1" x14ac:dyDescent="0.15">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2"/>
      <c r="AL92" s="113"/>
      <c r="AM92" s="113"/>
      <c r="AN92" s="113"/>
      <c r="AO92" s="113"/>
      <c r="AP92" s="113"/>
      <c r="AQ92" s="114"/>
    </row>
    <row r="93" spans="1:43" ht="16.350000000000001" customHeight="1" x14ac:dyDescent="0.15">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2"/>
      <c r="AL93" s="113"/>
      <c r="AM93" s="113"/>
      <c r="AN93" s="113"/>
      <c r="AO93" s="113"/>
      <c r="AP93" s="113"/>
      <c r="AQ93" s="114"/>
    </row>
    <row r="94" spans="1:43" ht="16.350000000000001" customHeight="1" x14ac:dyDescent="0.15">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2"/>
      <c r="AL94" s="113"/>
      <c r="AM94" s="113"/>
      <c r="AN94" s="113"/>
      <c r="AO94" s="113"/>
      <c r="AP94" s="113"/>
      <c r="AQ94" s="114"/>
    </row>
    <row r="95" spans="1:43" ht="16.350000000000001" customHeight="1" x14ac:dyDescent="0.15">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2"/>
      <c r="AL95" s="113"/>
      <c r="AM95" s="113"/>
      <c r="AN95" s="113"/>
      <c r="AO95" s="113"/>
      <c r="AP95" s="113"/>
      <c r="AQ95" s="114"/>
    </row>
    <row r="96" spans="1:43" ht="16.350000000000001" customHeight="1" x14ac:dyDescent="0.15">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15"/>
      <c r="AL96" s="116"/>
      <c r="AM96" s="116"/>
      <c r="AN96" s="116"/>
      <c r="AO96" s="116"/>
      <c r="AP96" s="116"/>
      <c r="AQ96" s="117"/>
    </row>
    <row r="97" spans="1:43" ht="16.350000000000001" customHeight="1" x14ac:dyDescent="0.15">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09" t="s">
        <v>34</v>
      </c>
      <c r="AL97" s="110"/>
      <c r="AM97" s="110"/>
      <c r="AN97" s="110"/>
      <c r="AO97" s="110"/>
      <c r="AP97" s="110"/>
      <c r="AQ97" s="111"/>
    </row>
    <row r="98" spans="1:43" ht="16.350000000000001" customHeight="1" x14ac:dyDescent="0.15">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20"/>
      <c r="AL98" s="121"/>
      <c r="AM98" s="121"/>
      <c r="AN98" s="121"/>
      <c r="AO98" s="121"/>
      <c r="AP98" s="121"/>
      <c r="AQ98" s="122"/>
    </row>
    <row r="99" spans="1:43" ht="16.350000000000001" customHeight="1" x14ac:dyDescent="0.15">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23" t="s">
        <v>272</v>
      </c>
      <c r="AL99" s="124"/>
      <c r="AM99" s="124"/>
      <c r="AN99" s="124"/>
      <c r="AO99" s="124"/>
      <c r="AP99" s="124"/>
      <c r="AQ99" s="125"/>
    </row>
    <row r="100" spans="1:43" ht="16.350000000000001" customHeight="1" x14ac:dyDescent="0.15">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23"/>
      <c r="AL100" s="124"/>
      <c r="AM100" s="124"/>
      <c r="AN100" s="124"/>
      <c r="AO100" s="124"/>
      <c r="AP100" s="124"/>
      <c r="AQ100" s="125"/>
    </row>
    <row r="101" spans="1:43" ht="16.350000000000001" customHeight="1" x14ac:dyDescent="0.15">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23"/>
      <c r="AL101" s="124"/>
      <c r="AM101" s="124"/>
      <c r="AN101" s="124"/>
      <c r="AO101" s="124"/>
      <c r="AP101" s="124"/>
      <c r="AQ101" s="125"/>
    </row>
    <row r="102" spans="1:43" ht="16.350000000000001" customHeight="1" x14ac:dyDescent="0.15">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23"/>
      <c r="AL102" s="124"/>
      <c r="AM102" s="124"/>
      <c r="AN102" s="124"/>
      <c r="AO102" s="124"/>
      <c r="AP102" s="124"/>
      <c r="AQ102" s="125"/>
    </row>
    <row r="103" spans="1:43" ht="16.350000000000001" customHeight="1" x14ac:dyDescent="0.15">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23"/>
      <c r="AL103" s="124"/>
      <c r="AM103" s="124"/>
      <c r="AN103" s="124"/>
      <c r="AO103" s="124"/>
      <c r="AP103" s="124"/>
      <c r="AQ103" s="125"/>
    </row>
    <row r="104" spans="1:43" ht="16.350000000000001" customHeight="1" x14ac:dyDescent="0.15">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23"/>
      <c r="AL104" s="124"/>
      <c r="AM104" s="124"/>
      <c r="AN104" s="124"/>
      <c r="AO104" s="124"/>
      <c r="AP104" s="124"/>
      <c r="AQ104" s="125"/>
    </row>
    <row r="105" spans="1:43" ht="16.350000000000001" customHeight="1" x14ac:dyDescent="0.15">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23"/>
      <c r="AL105" s="124"/>
      <c r="AM105" s="124"/>
      <c r="AN105" s="124"/>
      <c r="AO105" s="124"/>
      <c r="AP105" s="124"/>
      <c r="AQ105" s="125"/>
    </row>
    <row r="106" spans="1:43" ht="16.350000000000001" customHeight="1" x14ac:dyDescent="0.15">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23"/>
      <c r="AL106" s="124"/>
      <c r="AM106" s="124"/>
      <c r="AN106" s="124"/>
      <c r="AO106" s="124"/>
      <c r="AP106" s="124"/>
      <c r="AQ106" s="125"/>
    </row>
    <row r="107" spans="1:43" ht="16.350000000000001" customHeight="1" x14ac:dyDescent="0.15">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23"/>
      <c r="AL107" s="124"/>
      <c r="AM107" s="124"/>
      <c r="AN107" s="124"/>
      <c r="AO107" s="124"/>
      <c r="AP107" s="124"/>
      <c r="AQ107" s="125"/>
    </row>
    <row r="108" spans="1:43" ht="16.350000000000001" customHeight="1" x14ac:dyDescent="0.15">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23"/>
      <c r="AL108" s="124"/>
      <c r="AM108" s="124"/>
      <c r="AN108" s="124"/>
      <c r="AO108" s="124"/>
      <c r="AP108" s="124"/>
      <c r="AQ108" s="125"/>
    </row>
    <row r="109" spans="1:43" ht="16.350000000000001" customHeight="1" x14ac:dyDescent="0.15">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23"/>
      <c r="AL109" s="124"/>
      <c r="AM109" s="124"/>
      <c r="AN109" s="124"/>
      <c r="AO109" s="124"/>
      <c r="AP109" s="124"/>
      <c r="AQ109" s="125"/>
    </row>
    <row r="110" spans="1:43" ht="16.350000000000001" customHeight="1" x14ac:dyDescent="0.15">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23"/>
      <c r="AL110" s="124"/>
      <c r="AM110" s="124"/>
      <c r="AN110" s="124"/>
      <c r="AO110" s="124"/>
      <c r="AP110" s="124"/>
      <c r="AQ110" s="125"/>
    </row>
    <row r="111" spans="1:43" ht="16.350000000000001" customHeight="1" x14ac:dyDescent="0.15">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23"/>
      <c r="AL111" s="124"/>
      <c r="AM111" s="124"/>
      <c r="AN111" s="124"/>
      <c r="AO111" s="124"/>
      <c r="AP111" s="124"/>
      <c r="AQ111" s="125"/>
    </row>
    <row r="112" spans="1:43" ht="16.350000000000001" customHeight="1" x14ac:dyDescent="0.15">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23"/>
      <c r="AL112" s="124"/>
      <c r="AM112" s="124"/>
      <c r="AN112" s="124"/>
      <c r="AO112" s="124"/>
      <c r="AP112" s="124"/>
      <c r="AQ112" s="125"/>
    </row>
    <row r="113" spans="1:43" ht="16.350000000000001" customHeight="1" x14ac:dyDescent="0.15">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23"/>
      <c r="AL113" s="124"/>
      <c r="AM113" s="124"/>
      <c r="AN113" s="124"/>
      <c r="AO113" s="124"/>
      <c r="AP113" s="124"/>
      <c r="AQ113" s="125"/>
    </row>
    <row r="114" spans="1:43" ht="16.350000000000001" customHeight="1" x14ac:dyDescent="0.15">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23"/>
      <c r="AL114" s="124"/>
      <c r="AM114" s="124"/>
      <c r="AN114" s="124"/>
      <c r="AO114" s="124"/>
      <c r="AP114" s="124"/>
      <c r="AQ114" s="125"/>
    </row>
    <row r="115" spans="1:43" ht="16.350000000000001" customHeight="1" x14ac:dyDescent="0.15">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23"/>
      <c r="AL115" s="124"/>
      <c r="AM115" s="124"/>
      <c r="AN115" s="124"/>
      <c r="AO115" s="124"/>
      <c r="AP115" s="124"/>
      <c r="AQ115" s="125"/>
    </row>
    <row r="116" spans="1:43" ht="13.5" customHeight="1" x14ac:dyDescent="0.15">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23"/>
      <c r="AL116" s="124"/>
      <c r="AM116" s="124"/>
      <c r="AN116" s="124"/>
      <c r="AO116" s="124"/>
      <c r="AP116" s="124"/>
      <c r="AQ116" s="125"/>
    </row>
    <row r="117" spans="1:43" ht="14.25" customHeight="1" thickBot="1" x14ac:dyDescent="0.2">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26"/>
      <c r="AL117" s="127"/>
      <c r="AM117" s="127"/>
      <c r="AN117" s="127"/>
      <c r="AO117" s="127"/>
      <c r="AP117" s="127"/>
      <c r="AQ117" s="128"/>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（最大出力合計47,820kW）</v>
      </c>
      <c r="D123" s="5" t="str">
        <f>データ!EX9</f>
        <v>（最大出力合計38,160kW）</v>
      </c>
      <c r="E123" s="5" t="str">
        <f>データ!GW9</f>
        <v>（最大出力合計-kW）</v>
      </c>
      <c r="F123" s="5" t="str">
        <f>データ!IV9</f>
        <v>（最大出力合計3,000kW）</v>
      </c>
      <c r="G123" s="5" t="str">
        <f>データ!KU9</f>
        <v>（最大出力合計6,660kW）</v>
      </c>
    </row>
  </sheetData>
  <sheetProtection algorithmName="SHA-512" hashValue="DPudL41DcsmIzxTLKdASZDmKXLzPUibvKzmWXdh09CjjsV/2RYAA+UxkMEsZVAS5wfvaUZWDkPXwGUVpG5VnPw==" saltValue="Yb/yVymhjR606wlzRReyDQ=="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39</v>
      </c>
      <c r="MZ4" s="54"/>
      <c r="NA4" s="54"/>
      <c r="NB4" s="58"/>
      <c r="NC4" s="53" t="s">
        <v>40</v>
      </c>
      <c r="ND4" s="54"/>
      <c r="NE4" s="54"/>
      <c r="NF4" s="58"/>
      <c r="NG4" s="53" t="s">
        <v>77</v>
      </c>
      <c r="NH4" s="54"/>
      <c r="NI4" s="54"/>
      <c r="NJ4" s="58"/>
    </row>
    <row r="5" spans="1:374" x14ac:dyDescent="0.15">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54" x14ac:dyDescent="0.15">
      <c r="A6" s="49" t="s">
        <v>118</v>
      </c>
      <c r="B6" s="67" t="str">
        <f>B7</f>
        <v>2019</v>
      </c>
      <c r="C6" s="67" t="str">
        <f t="shared" ref="C6:AX6" si="6">C7</f>
        <v>310000</v>
      </c>
      <c r="D6" s="67" t="str">
        <f t="shared" si="6"/>
        <v>46</v>
      </c>
      <c r="E6" s="67" t="str">
        <f t="shared" si="6"/>
        <v>04</v>
      </c>
      <c r="F6" s="67" t="str">
        <f t="shared" si="6"/>
        <v>0</v>
      </c>
      <c r="G6" s="67" t="str">
        <f t="shared" si="6"/>
        <v>000</v>
      </c>
      <c r="H6" s="67" t="str">
        <f t="shared" si="6"/>
        <v>鳥取県</v>
      </c>
      <c r="I6" s="67" t="str">
        <f t="shared" si="6"/>
        <v>法適用</v>
      </c>
      <c r="J6" s="67" t="str">
        <f t="shared" si="6"/>
        <v>電気事業</v>
      </c>
      <c r="K6" s="67" t="str">
        <f t="shared" si="6"/>
        <v>非設置</v>
      </c>
      <c r="L6" s="68">
        <f t="shared" si="6"/>
        <v>48</v>
      </c>
      <c r="M6" s="69">
        <f t="shared" si="6"/>
        <v>12</v>
      </c>
      <c r="N6" s="69" t="str">
        <f t="shared" si="6"/>
        <v>-</v>
      </c>
      <c r="O6" s="69">
        <f t="shared" si="6"/>
        <v>1</v>
      </c>
      <c r="P6" s="69">
        <f t="shared" si="6"/>
        <v>8</v>
      </c>
      <c r="Q6" s="69" t="str">
        <f t="shared" si="6"/>
        <v>-</v>
      </c>
      <c r="R6" s="70" t="str">
        <f>R7</f>
        <v>令和６年３月３１日　新幡郷発電所ほか７発電所</v>
      </c>
      <c r="S6" s="71" t="str">
        <f t="shared" si="6"/>
        <v>令和８年８月３１日　鳥取放牧場風力発電所</v>
      </c>
      <c r="T6" s="67" t="str">
        <f t="shared" si="6"/>
        <v>無</v>
      </c>
      <c r="U6" s="71" t="str">
        <f t="shared" si="6"/>
        <v>中国電力株式会社</v>
      </c>
      <c r="V6" s="68" t="str">
        <f t="shared" si="6"/>
        <v>-</v>
      </c>
      <c r="W6" s="69">
        <f>W7</f>
        <v>154940</v>
      </c>
      <c r="X6" s="69">
        <f t="shared" si="6"/>
        <v>155075</v>
      </c>
      <c r="Y6" s="69">
        <f t="shared" si="6"/>
        <v>128371</v>
      </c>
      <c r="Z6" s="69">
        <f t="shared" si="6"/>
        <v>113520</v>
      </c>
      <c r="AA6" s="69">
        <f t="shared" si="6"/>
        <v>113615</v>
      </c>
      <c r="AB6" s="69" t="str">
        <f t="shared" si="6"/>
        <v>-</v>
      </c>
      <c r="AC6" s="69" t="str">
        <f t="shared" si="6"/>
        <v>-</v>
      </c>
      <c r="AD6" s="69" t="str">
        <f t="shared" si="6"/>
        <v>-</v>
      </c>
      <c r="AE6" s="69" t="str">
        <f t="shared" si="6"/>
        <v>-</v>
      </c>
      <c r="AF6" s="69" t="str">
        <f t="shared" si="6"/>
        <v>-</v>
      </c>
      <c r="AG6" s="69">
        <f t="shared" si="6"/>
        <v>4280</v>
      </c>
      <c r="AH6" s="69">
        <f t="shared" si="6"/>
        <v>4988</v>
      </c>
      <c r="AI6" s="69">
        <f t="shared" si="6"/>
        <v>4958</v>
      </c>
      <c r="AJ6" s="69">
        <f t="shared" si="6"/>
        <v>4470</v>
      </c>
      <c r="AK6" s="69">
        <f t="shared" si="6"/>
        <v>4854</v>
      </c>
      <c r="AL6" s="69">
        <f t="shared" si="6"/>
        <v>6185</v>
      </c>
      <c r="AM6" s="69">
        <f t="shared" si="6"/>
        <v>8403</v>
      </c>
      <c r="AN6" s="69">
        <f t="shared" si="6"/>
        <v>9204</v>
      </c>
      <c r="AO6" s="69">
        <f t="shared" si="6"/>
        <v>8646</v>
      </c>
      <c r="AP6" s="69">
        <f t="shared" si="6"/>
        <v>8846</v>
      </c>
      <c r="AQ6" s="69">
        <f t="shared" si="6"/>
        <v>165405</v>
      </c>
      <c r="AR6" s="69">
        <f t="shared" si="6"/>
        <v>168466</v>
      </c>
      <c r="AS6" s="69">
        <f t="shared" si="6"/>
        <v>142533</v>
      </c>
      <c r="AT6" s="69">
        <f t="shared" si="6"/>
        <v>126636</v>
      </c>
      <c r="AU6" s="69">
        <f t="shared" si="6"/>
        <v>127315</v>
      </c>
      <c r="AV6" s="69">
        <f t="shared" si="6"/>
        <v>1173956</v>
      </c>
      <c r="AW6" s="69">
        <f t="shared" si="6"/>
        <v>620746</v>
      </c>
      <c r="AX6" s="69">
        <f t="shared" si="6"/>
        <v>1794702</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119</v>
      </c>
      <c r="C7" s="77" t="s">
        <v>120</v>
      </c>
      <c r="D7" s="77" t="s">
        <v>121</v>
      </c>
      <c r="E7" s="77" t="s">
        <v>122</v>
      </c>
      <c r="F7" s="77" t="s">
        <v>123</v>
      </c>
      <c r="G7" s="77" t="s">
        <v>124</v>
      </c>
      <c r="H7" s="77" t="s">
        <v>125</v>
      </c>
      <c r="I7" s="77" t="s">
        <v>126</v>
      </c>
      <c r="J7" s="77" t="s">
        <v>127</v>
      </c>
      <c r="K7" s="77" t="s">
        <v>128</v>
      </c>
      <c r="L7" s="78">
        <v>48</v>
      </c>
      <c r="M7" s="79">
        <v>12</v>
      </c>
      <c r="N7" s="79" t="s">
        <v>129</v>
      </c>
      <c r="O7" s="80">
        <v>1</v>
      </c>
      <c r="P7" s="80">
        <v>8</v>
      </c>
      <c r="Q7" s="80" t="s">
        <v>129</v>
      </c>
      <c r="R7" s="81" t="s">
        <v>130</v>
      </c>
      <c r="S7" s="81" t="s">
        <v>131</v>
      </c>
      <c r="T7" s="82" t="s">
        <v>132</v>
      </c>
      <c r="U7" s="81" t="s">
        <v>133</v>
      </c>
      <c r="V7" s="78" t="s">
        <v>129</v>
      </c>
      <c r="W7" s="80">
        <v>154940</v>
      </c>
      <c r="X7" s="80">
        <v>155075</v>
      </c>
      <c r="Y7" s="80">
        <v>128371</v>
      </c>
      <c r="Z7" s="80">
        <v>113520</v>
      </c>
      <c r="AA7" s="80">
        <v>113615</v>
      </c>
      <c r="AB7" s="80" t="s">
        <v>129</v>
      </c>
      <c r="AC7" s="80" t="s">
        <v>129</v>
      </c>
      <c r="AD7" s="80" t="s">
        <v>129</v>
      </c>
      <c r="AE7" s="80" t="s">
        <v>129</v>
      </c>
      <c r="AF7" s="80" t="s">
        <v>129</v>
      </c>
      <c r="AG7" s="80">
        <v>4280</v>
      </c>
      <c r="AH7" s="80">
        <v>4988</v>
      </c>
      <c r="AI7" s="80">
        <v>4958</v>
      </c>
      <c r="AJ7" s="80">
        <v>4470</v>
      </c>
      <c r="AK7" s="80">
        <v>4854</v>
      </c>
      <c r="AL7" s="80">
        <v>6185</v>
      </c>
      <c r="AM7" s="80">
        <v>8403</v>
      </c>
      <c r="AN7" s="80">
        <v>9204</v>
      </c>
      <c r="AO7" s="80">
        <v>8646</v>
      </c>
      <c r="AP7" s="80">
        <v>8846</v>
      </c>
      <c r="AQ7" s="80">
        <v>165405</v>
      </c>
      <c r="AR7" s="80">
        <v>168466</v>
      </c>
      <c r="AS7" s="80">
        <v>142533</v>
      </c>
      <c r="AT7" s="80">
        <v>126636</v>
      </c>
      <c r="AU7" s="80">
        <v>127315</v>
      </c>
      <c r="AV7" s="80">
        <v>1173956</v>
      </c>
      <c r="AW7" s="80">
        <v>620746</v>
      </c>
      <c r="AX7" s="80">
        <v>1794702</v>
      </c>
      <c r="AY7" s="83">
        <v>119</v>
      </c>
      <c r="AZ7" s="83">
        <v>125.8</v>
      </c>
      <c r="BA7" s="83">
        <v>98.9</v>
      </c>
      <c r="BB7" s="83">
        <v>98.2</v>
      </c>
      <c r="BC7" s="83">
        <v>117.3</v>
      </c>
      <c r="BD7" s="83">
        <v>129.69999999999999</v>
      </c>
      <c r="BE7" s="83">
        <v>135.9</v>
      </c>
      <c r="BF7" s="83">
        <v>130.5</v>
      </c>
      <c r="BG7" s="83">
        <v>129.9</v>
      </c>
      <c r="BH7" s="83">
        <v>130.19999999999999</v>
      </c>
      <c r="BI7" s="83">
        <v>100</v>
      </c>
      <c r="BJ7" s="83">
        <v>122.7</v>
      </c>
      <c r="BK7" s="83">
        <v>129.1</v>
      </c>
      <c r="BL7" s="83">
        <v>99.7</v>
      </c>
      <c r="BM7" s="83">
        <v>96</v>
      </c>
      <c r="BN7" s="83">
        <v>117.3</v>
      </c>
      <c r="BO7" s="83">
        <v>130.4</v>
      </c>
      <c r="BP7" s="83">
        <v>136.30000000000001</v>
      </c>
      <c r="BQ7" s="83">
        <v>130.69999999999999</v>
      </c>
      <c r="BR7" s="83">
        <v>128.9</v>
      </c>
      <c r="BS7" s="83">
        <v>129.30000000000001</v>
      </c>
      <c r="BT7" s="83">
        <v>100</v>
      </c>
      <c r="BU7" s="83">
        <v>274.8</v>
      </c>
      <c r="BV7" s="83">
        <v>307.8</v>
      </c>
      <c r="BW7" s="83">
        <v>245</v>
      </c>
      <c r="BX7" s="83">
        <v>260.5</v>
      </c>
      <c r="BY7" s="83">
        <v>390.9</v>
      </c>
      <c r="BZ7" s="83">
        <v>716.7</v>
      </c>
      <c r="CA7" s="83">
        <v>688</v>
      </c>
      <c r="CB7" s="83">
        <v>707.7</v>
      </c>
      <c r="CC7" s="83">
        <v>749.1</v>
      </c>
      <c r="CD7" s="83">
        <v>763.6</v>
      </c>
      <c r="CE7" s="83">
        <v>100</v>
      </c>
      <c r="CF7" s="83">
        <v>10816.3</v>
      </c>
      <c r="CG7" s="83">
        <v>10418</v>
      </c>
      <c r="CH7" s="83">
        <v>13449.8</v>
      </c>
      <c r="CI7" s="83">
        <v>15515.8</v>
      </c>
      <c r="CJ7" s="83">
        <v>12262</v>
      </c>
      <c r="CK7" s="83">
        <v>8014.2</v>
      </c>
      <c r="CL7" s="83">
        <v>8260</v>
      </c>
      <c r="CM7" s="83">
        <v>8600.1</v>
      </c>
      <c r="CN7" s="83">
        <v>9078.5</v>
      </c>
      <c r="CO7" s="83">
        <v>9106</v>
      </c>
      <c r="CP7" s="80">
        <v>920964</v>
      </c>
      <c r="CQ7" s="80">
        <v>1027373</v>
      </c>
      <c r="CR7" s="80">
        <v>578208</v>
      </c>
      <c r="CS7" s="80">
        <v>539482</v>
      </c>
      <c r="CT7" s="80">
        <v>864872</v>
      </c>
      <c r="CU7" s="80">
        <v>1494682</v>
      </c>
      <c r="CV7" s="80">
        <v>1543942</v>
      </c>
      <c r="CW7" s="80">
        <v>1467681</v>
      </c>
      <c r="CX7" s="80">
        <v>1533303</v>
      </c>
      <c r="CY7" s="80">
        <v>1359753</v>
      </c>
      <c r="CZ7" s="80">
        <v>47820</v>
      </c>
      <c r="DA7" s="83">
        <v>39.700000000000003</v>
      </c>
      <c r="DB7" s="83">
        <v>40.299999999999997</v>
      </c>
      <c r="DC7" s="83">
        <v>34.1</v>
      </c>
      <c r="DD7" s="83">
        <v>30.2</v>
      </c>
      <c r="DE7" s="83">
        <v>30.3</v>
      </c>
      <c r="DF7" s="83">
        <v>37.700000000000003</v>
      </c>
      <c r="DG7" s="83">
        <v>36.200000000000003</v>
      </c>
      <c r="DH7" s="83">
        <v>36.5</v>
      </c>
      <c r="DI7" s="83">
        <v>35.299999999999997</v>
      </c>
      <c r="DJ7" s="83">
        <v>35</v>
      </c>
      <c r="DK7" s="83">
        <v>33.6</v>
      </c>
      <c r="DL7" s="83">
        <v>28.4</v>
      </c>
      <c r="DM7" s="83">
        <v>24.4</v>
      </c>
      <c r="DN7" s="83">
        <v>20.2</v>
      </c>
      <c r="DO7" s="83">
        <v>11.6</v>
      </c>
      <c r="DP7" s="83">
        <v>20</v>
      </c>
      <c r="DQ7" s="83">
        <v>18.2</v>
      </c>
      <c r="DR7" s="83">
        <v>20.9</v>
      </c>
      <c r="DS7" s="83">
        <v>21.1</v>
      </c>
      <c r="DT7" s="83">
        <v>19</v>
      </c>
      <c r="DU7" s="83">
        <v>301.2</v>
      </c>
      <c r="DV7" s="83">
        <v>265.2</v>
      </c>
      <c r="DW7" s="83">
        <v>287.60000000000002</v>
      </c>
      <c r="DX7" s="83">
        <v>305.5</v>
      </c>
      <c r="DY7" s="83">
        <v>440.3</v>
      </c>
      <c r="DZ7" s="83">
        <v>109.9</v>
      </c>
      <c r="EA7" s="83">
        <v>103.6</v>
      </c>
      <c r="EB7" s="83">
        <v>95.7</v>
      </c>
      <c r="EC7" s="83">
        <v>88.5</v>
      </c>
      <c r="ED7" s="83">
        <v>92.4</v>
      </c>
      <c r="EE7" s="83">
        <v>55.3</v>
      </c>
      <c r="EF7" s="83">
        <v>55.9</v>
      </c>
      <c r="EG7" s="83">
        <v>57.7</v>
      </c>
      <c r="EH7" s="83">
        <v>56.6</v>
      </c>
      <c r="EI7" s="83">
        <v>58.5</v>
      </c>
      <c r="EJ7" s="83">
        <v>59.6</v>
      </c>
      <c r="EK7" s="83">
        <v>60.3</v>
      </c>
      <c r="EL7" s="83">
        <v>60.2</v>
      </c>
      <c r="EM7" s="83">
        <v>61.2</v>
      </c>
      <c r="EN7" s="83">
        <v>61.9</v>
      </c>
      <c r="EO7" s="83">
        <v>25.7</v>
      </c>
      <c r="EP7" s="83">
        <v>29.6</v>
      </c>
      <c r="EQ7" s="83">
        <v>34</v>
      </c>
      <c r="ER7" s="83">
        <v>33.5</v>
      </c>
      <c r="ES7" s="83">
        <v>34.6</v>
      </c>
      <c r="ET7" s="83">
        <v>18.7</v>
      </c>
      <c r="EU7" s="83">
        <v>20.5</v>
      </c>
      <c r="EV7" s="83">
        <v>21.4</v>
      </c>
      <c r="EW7" s="83">
        <v>22.6</v>
      </c>
      <c r="EX7" s="83">
        <v>22.2</v>
      </c>
      <c r="EY7" s="80">
        <v>38160</v>
      </c>
      <c r="EZ7" s="83">
        <v>46.7</v>
      </c>
      <c r="FA7" s="83">
        <v>46.6</v>
      </c>
      <c r="FB7" s="83">
        <v>38.6</v>
      </c>
      <c r="FC7" s="83">
        <v>34</v>
      </c>
      <c r="FD7" s="83">
        <v>33.9</v>
      </c>
      <c r="FE7" s="83">
        <v>39.1</v>
      </c>
      <c r="FF7" s="83">
        <v>37.299999999999997</v>
      </c>
      <c r="FG7" s="83">
        <v>38</v>
      </c>
      <c r="FH7" s="83">
        <v>36.5</v>
      </c>
      <c r="FI7" s="83">
        <v>36.6</v>
      </c>
      <c r="FJ7" s="83">
        <v>39.4</v>
      </c>
      <c r="FK7" s="83">
        <v>35.799999999999997</v>
      </c>
      <c r="FL7" s="83">
        <v>30.6</v>
      </c>
      <c r="FM7" s="83">
        <v>24.9</v>
      </c>
      <c r="FN7" s="83">
        <v>13.4</v>
      </c>
      <c r="FO7" s="83">
        <v>21.4</v>
      </c>
      <c r="FP7" s="83">
        <v>19.3</v>
      </c>
      <c r="FQ7" s="83">
        <v>20.6</v>
      </c>
      <c r="FR7" s="83">
        <v>21.6</v>
      </c>
      <c r="FS7" s="83">
        <v>20</v>
      </c>
      <c r="FT7" s="83">
        <v>173.8</v>
      </c>
      <c r="FU7" s="83">
        <v>152.1</v>
      </c>
      <c r="FV7" s="83">
        <v>166.5</v>
      </c>
      <c r="FW7" s="83">
        <v>199.1</v>
      </c>
      <c r="FX7" s="83">
        <v>391.6</v>
      </c>
      <c r="FY7" s="83">
        <v>89.4</v>
      </c>
      <c r="FZ7" s="83">
        <v>83.3</v>
      </c>
      <c r="GA7" s="83">
        <v>73.2</v>
      </c>
      <c r="GB7" s="83">
        <v>71.400000000000006</v>
      </c>
      <c r="GC7" s="83">
        <v>82</v>
      </c>
      <c r="GD7" s="83">
        <v>62.9</v>
      </c>
      <c r="GE7" s="83">
        <v>62.6</v>
      </c>
      <c r="GF7" s="83">
        <v>63.9</v>
      </c>
      <c r="GG7" s="83">
        <v>62.1</v>
      </c>
      <c r="GH7" s="83">
        <v>63.6</v>
      </c>
      <c r="GI7" s="83">
        <v>61.7</v>
      </c>
      <c r="GJ7" s="83">
        <v>62.1</v>
      </c>
      <c r="GK7" s="83">
        <v>62.6</v>
      </c>
      <c r="GL7" s="83">
        <v>63.4</v>
      </c>
      <c r="GM7" s="83">
        <v>63.8</v>
      </c>
      <c r="GN7" s="83">
        <v>13.1</v>
      </c>
      <c r="GO7" s="83">
        <v>14.2</v>
      </c>
      <c r="GP7" s="83">
        <v>14.5</v>
      </c>
      <c r="GQ7" s="83">
        <v>15.7</v>
      </c>
      <c r="GR7" s="83">
        <v>15.2</v>
      </c>
      <c r="GS7" s="83">
        <v>13.3</v>
      </c>
      <c r="GT7" s="83">
        <v>14.4</v>
      </c>
      <c r="GU7" s="83">
        <v>15.3</v>
      </c>
      <c r="GV7" s="83">
        <v>16.100000000000001</v>
      </c>
      <c r="GW7" s="83">
        <v>15.2</v>
      </c>
      <c r="GX7" s="80" t="s">
        <v>129</v>
      </c>
      <c r="GY7" s="83" t="s">
        <v>129</v>
      </c>
      <c r="GZ7" s="83" t="s">
        <v>129</v>
      </c>
      <c r="HA7" s="83" t="s">
        <v>129</v>
      </c>
      <c r="HB7" s="83" t="s">
        <v>129</v>
      </c>
      <c r="HC7" s="83" t="s">
        <v>129</v>
      </c>
      <c r="HD7" s="83">
        <v>31.3</v>
      </c>
      <c r="HE7" s="83">
        <v>30.4</v>
      </c>
      <c r="HF7" s="83">
        <v>31.1</v>
      </c>
      <c r="HG7" s="83">
        <v>31.5</v>
      </c>
      <c r="HH7" s="83">
        <v>21.3</v>
      </c>
      <c r="HI7" s="83" t="s">
        <v>129</v>
      </c>
      <c r="HJ7" s="83" t="s">
        <v>129</v>
      </c>
      <c r="HK7" s="83" t="s">
        <v>129</v>
      </c>
      <c r="HL7" s="83" t="s">
        <v>129</v>
      </c>
      <c r="HM7" s="83" t="s">
        <v>129</v>
      </c>
      <c r="HN7" s="83">
        <v>8.4</v>
      </c>
      <c r="HO7" s="83">
        <v>7.2</v>
      </c>
      <c r="HP7" s="83">
        <v>45.8</v>
      </c>
      <c r="HQ7" s="83">
        <v>43.9</v>
      </c>
      <c r="HR7" s="83">
        <v>28.3</v>
      </c>
      <c r="HS7" s="83" t="s">
        <v>129</v>
      </c>
      <c r="HT7" s="83" t="s">
        <v>129</v>
      </c>
      <c r="HU7" s="83" t="s">
        <v>129</v>
      </c>
      <c r="HV7" s="83" t="s">
        <v>129</v>
      </c>
      <c r="HW7" s="83" t="s">
        <v>129</v>
      </c>
      <c r="HX7" s="83">
        <v>0</v>
      </c>
      <c r="HY7" s="83">
        <v>0</v>
      </c>
      <c r="HZ7" s="83">
        <v>0</v>
      </c>
      <c r="IA7" s="83">
        <v>0</v>
      </c>
      <c r="IB7" s="83">
        <v>0</v>
      </c>
      <c r="IC7" s="83" t="s">
        <v>129</v>
      </c>
      <c r="ID7" s="83" t="s">
        <v>129</v>
      </c>
      <c r="IE7" s="83" t="s">
        <v>129</v>
      </c>
      <c r="IF7" s="83" t="s">
        <v>129</v>
      </c>
      <c r="IG7" s="83" t="s">
        <v>129</v>
      </c>
      <c r="IH7" s="83">
        <v>73</v>
      </c>
      <c r="II7" s="83">
        <v>76.599999999999994</v>
      </c>
      <c r="IJ7" s="83">
        <v>80.400000000000006</v>
      </c>
      <c r="IK7" s="83">
        <v>84.9</v>
      </c>
      <c r="IL7" s="83">
        <v>76.900000000000006</v>
      </c>
      <c r="IM7" s="83" t="s">
        <v>129</v>
      </c>
      <c r="IN7" s="83" t="s">
        <v>129</v>
      </c>
      <c r="IO7" s="83" t="s">
        <v>129</v>
      </c>
      <c r="IP7" s="83" t="s">
        <v>129</v>
      </c>
      <c r="IQ7" s="83" t="s">
        <v>129</v>
      </c>
      <c r="IR7" s="83">
        <v>82.1</v>
      </c>
      <c r="IS7" s="83">
        <v>81.3</v>
      </c>
      <c r="IT7" s="83">
        <v>47.5</v>
      </c>
      <c r="IU7" s="83">
        <v>40.4</v>
      </c>
      <c r="IV7" s="83">
        <v>28.2</v>
      </c>
      <c r="IW7" s="80">
        <v>3000</v>
      </c>
      <c r="IX7" s="83">
        <v>16.2</v>
      </c>
      <c r="IY7" s="83">
        <v>19</v>
      </c>
      <c r="IZ7" s="83">
        <v>18.899999999999999</v>
      </c>
      <c r="JA7" s="83">
        <v>17</v>
      </c>
      <c r="JB7" s="83">
        <v>18.399999999999999</v>
      </c>
      <c r="JC7" s="83">
        <v>14</v>
      </c>
      <c r="JD7" s="83">
        <v>15.5</v>
      </c>
      <c r="JE7" s="83">
        <v>13.1</v>
      </c>
      <c r="JF7" s="83">
        <v>19.899999999999999</v>
      </c>
      <c r="JG7" s="83">
        <v>16.899999999999999</v>
      </c>
      <c r="JH7" s="83">
        <v>5.4</v>
      </c>
      <c r="JI7" s="83">
        <v>1.2</v>
      </c>
      <c r="JJ7" s="83">
        <v>3</v>
      </c>
      <c r="JK7" s="83">
        <v>9.1999999999999993</v>
      </c>
      <c r="JL7" s="83">
        <v>18.7</v>
      </c>
      <c r="JM7" s="83">
        <v>20.100000000000001</v>
      </c>
      <c r="JN7" s="83">
        <v>28.4</v>
      </c>
      <c r="JO7" s="83">
        <v>25</v>
      </c>
      <c r="JP7" s="83">
        <v>12.9</v>
      </c>
      <c r="JQ7" s="83">
        <v>14</v>
      </c>
      <c r="JR7" s="83">
        <v>117.4</v>
      </c>
      <c r="JS7" s="83">
        <v>81.2</v>
      </c>
      <c r="JT7" s="83">
        <v>61.8</v>
      </c>
      <c r="JU7" s="83">
        <v>46</v>
      </c>
      <c r="JV7" s="83">
        <v>21.4</v>
      </c>
      <c r="JW7" s="83">
        <v>224.7</v>
      </c>
      <c r="JX7" s="83">
        <v>167.2</v>
      </c>
      <c r="JY7" s="83">
        <v>267.7</v>
      </c>
      <c r="JZ7" s="83">
        <v>155.5</v>
      </c>
      <c r="KA7" s="83">
        <v>121</v>
      </c>
      <c r="KB7" s="83">
        <v>46.1</v>
      </c>
      <c r="KC7" s="83">
        <v>51.5</v>
      </c>
      <c r="KD7" s="83">
        <v>55.2</v>
      </c>
      <c r="KE7" s="83">
        <v>46.7</v>
      </c>
      <c r="KF7" s="83">
        <v>51</v>
      </c>
      <c r="KG7" s="83">
        <v>48.7</v>
      </c>
      <c r="KH7" s="83">
        <v>53.3</v>
      </c>
      <c r="KI7" s="83">
        <v>29</v>
      </c>
      <c r="KJ7" s="83">
        <v>32.4</v>
      </c>
      <c r="KK7" s="83">
        <v>42.4</v>
      </c>
      <c r="KL7" s="83">
        <v>100</v>
      </c>
      <c r="KM7" s="83">
        <v>100</v>
      </c>
      <c r="KN7" s="83">
        <v>100</v>
      </c>
      <c r="KO7" s="83">
        <v>100</v>
      </c>
      <c r="KP7" s="83">
        <v>100</v>
      </c>
      <c r="KQ7" s="83">
        <v>100</v>
      </c>
      <c r="KR7" s="83">
        <v>100</v>
      </c>
      <c r="KS7" s="83">
        <v>100</v>
      </c>
      <c r="KT7" s="83">
        <v>100</v>
      </c>
      <c r="KU7" s="83">
        <v>100</v>
      </c>
      <c r="KV7" s="80">
        <v>6660</v>
      </c>
      <c r="KW7" s="83">
        <v>10.6</v>
      </c>
      <c r="KX7" s="83">
        <v>14.4</v>
      </c>
      <c r="KY7" s="83">
        <v>15.8</v>
      </c>
      <c r="KZ7" s="83">
        <v>14.8</v>
      </c>
      <c r="LA7" s="83">
        <v>15.1</v>
      </c>
      <c r="LB7" s="83">
        <v>11.8</v>
      </c>
      <c r="LC7" s="83">
        <v>15.3</v>
      </c>
      <c r="LD7" s="83">
        <v>15.4</v>
      </c>
      <c r="LE7" s="83">
        <v>15.1</v>
      </c>
      <c r="LF7" s="83">
        <v>15.5</v>
      </c>
      <c r="LG7" s="83">
        <v>1</v>
      </c>
      <c r="LH7" s="83">
        <v>2.2000000000000002</v>
      </c>
      <c r="LI7" s="83">
        <v>0.9</v>
      </c>
      <c r="LJ7" s="83">
        <v>0.7</v>
      </c>
      <c r="LK7" s="83">
        <v>0.8</v>
      </c>
      <c r="LL7" s="83">
        <v>1.4</v>
      </c>
      <c r="LM7" s="83">
        <v>2.4</v>
      </c>
      <c r="LN7" s="83">
        <v>4.0999999999999996</v>
      </c>
      <c r="LO7" s="83">
        <v>2.2000000000000002</v>
      </c>
      <c r="LP7" s="83">
        <v>2.4</v>
      </c>
      <c r="LQ7" s="83">
        <v>1384.3</v>
      </c>
      <c r="LR7" s="83">
        <v>1005.7</v>
      </c>
      <c r="LS7" s="83">
        <v>879.9</v>
      </c>
      <c r="LT7" s="83">
        <v>883.1</v>
      </c>
      <c r="LU7" s="83">
        <v>774.8</v>
      </c>
      <c r="LV7" s="83">
        <v>596.79999999999995</v>
      </c>
      <c r="LW7" s="83">
        <v>494.6</v>
      </c>
      <c r="LX7" s="83">
        <v>469.5</v>
      </c>
      <c r="LY7" s="83">
        <v>391.3</v>
      </c>
      <c r="LZ7" s="83">
        <v>270.5</v>
      </c>
      <c r="MA7" s="83">
        <v>4.5999999999999996</v>
      </c>
      <c r="MB7" s="83">
        <v>9</v>
      </c>
      <c r="MC7" s="83">
        <v>13.5</v>
      </c>
      <c r="MD7" s="83">
        <v>18.100000000000001</v>
      </c>
      <c r="ME7" s="83">
        <v>22.6</v>
      </c>
      <c r="MF7" s="83">
        <v>5.6</v>
      </c>
      <c r="MG7" s="83">
        <v>11.5</v>
      </c>
      <c r="MH7" s="83">
        <v>16.100000000000001</v>
      </c>
      <c r="MI7" s="83">
        <v>22.3</v>
      </c>
      <c r="MJ7" s="83">
        <v>27.3</v>
      </c>
      <c r="MK7" s="83">
        <v>100</v>
      </c>
      <c r="ML7" s="83">
        <v>100</v>
      </c>
      <c r="MM7" s="83">
        <v>100</v>
      </c>
      <c r="MN7" s="83">
        <v>100</v>
      </c>
      <c r="MO7" s="83">
        <v>100</v>
      </c>
      <c r="MP7" s="83">
        <v>100</v>
      </c>
      <c r="MQ7" s="83">
        <v>100</v>
      </c>
      <c r="MR7" s="83">
        <v>100</v>
      </c>
      <c r="MS7" s="83">
        <v>100</v>
      </c>
      <c r="MT7" s="83">
        <v>100</v>
      </c>
      <c r="MU7" s="83">
        <v>10</v>
      </c>
      <c r="MV7" s="83">
        <v>11</v>
      </c>
      <c r="MW7" s="83">
        <v>11</v>
      </c>
      <c r="MX7" s="83">
        <v>12</v>
      </c>
      <c r="MY7" s="83" t="s">
        <v>129</v>
      </c>
      <c r="MZ7" s="83" t="s">
        <v>129</v>
      </c>
      <c r="NA7" s="83" t="s">
        <v>129</v>
      </c>
      <c r="NB7" s="83" t="s">
        <v>129</v>
      </c>
      <c r="NC7" s="83">
        <v>1</v>
      </c>
      <c r="ND7" s="83">
        <v>1</v>
      </c>
      <c r="NE7" s="83">
        <v>1</v>
      </c>
      <c r="NF7" s="83">
        <v>1</v>
      </c>
      <c r="NG7" s="83">
        <v>8</v>
      </c>
      <c r="NH7" s="83">
        <v>8</v>
      </c>
      <c r="NI7" s="83">
        <v>8</v>
      </c>
      <c r="NJ7" s="83">
        <v>8</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134</v>
      </c>
      <c r="FB8" s="85"/>
      <c r="FC8" s="85"/>
      <c r="FD8" s="85"/>
      <c r="FE8" s="85"/>
      <c r="FF8" s="86"/>
      <c r="FG8" s="85"/>
      <c r="FH8" s="85"/>
      <c r="FI8" s="85" t="str">
        <f>FJ4</f>
        <v>修繕費比率（％）</v>
      </c>
      <c r="FJ8" s="85" t="b">
        <f>IF(SUM($M$6,$MU$7:$MX$7)=0,FALSE,TRUE)</f>
        <v>1</v>
      </c>
      <c r="FK8" s="87" t="s">
        <v>134</v>
      </c>
      <c r="FL8" s="85"/>
      <c r="FM8" s="85"/>
      <c r="FN8" s="85"/>
      <c r="FO8" s="85"/>
      <c r="FP8" s="85"/>
      <c r="FQ8" s="86"/>
      <c r="FR8" s="85"/>
      <c r="FS8" s="85" t="str">
        <f>FT4</f>
        <v>企業債残高対料金収入比率（％）</v>
      </c>
      <c r="FT8" s="85" t="b">
        <f>IF(SUM($M$6,$MU$7:$MX$7)=0,FALSE,TRUE)</f>
        <v>1</v>
      </c>
      <c r="FU8" s="87" t="s">
        <v>134</v>
      </c>
      <c r="FV8" s="85"/>
      <c r="FW8" s="85"/>
      <c r="FX8" s="85"/>
      <c r="FY8" s="85"/>
      <c r="FZ8" s="85"/>
      <c r="GA8" s="85"/>
      <c r="GB8" s="86"/>
      <c r="GC8" s="85" t="str">
        <f>GD4</f>
        <v>有形固定資産減価償却率（％）</v>
      </c>
      <c r="GD8" s="85" t="b">
        <f>IF(SUM($M$6,$MU$7:$MX$7)=0,FALSE,TRUE)</f>
        <v>1</v>
      </c>
      <c r="GE8" s="87" t="s">
        <v>134</v>
      </c>
      <c r="GF8" s="85"/>
      <c r="GG8" s="85"/>
      <c r="GH8" s="85"/>
      <c r="GI8" s="85"/>
      <c r="GJ8" s="85"/>
      <c r="GK8" s="85"/>
      <c r="GL8" s="85"/>
      <c r="GM8" s="85" t="str">
        <f>GN4</f>
        <v>FIT収入割合（％）</v>
      </c>
      <c r="GN8" s="85" t="b">
        <f>IF(SUM($M$6,$MU$7:$MX$7)=0,FALSE,TRUE)</f>
        <v>1</v>
      </c>
      <c r="GO8" s="87" t="s">
        <v>134</v>
      </c>
      <c r="GP8" s="85"/>
      <c r="GQ8" s="85"/>
      <c r="GR8" s="85"/>
      <c r="GS8" s="84"/>
      <c r="GT8" s="84"/>
      <c r="GU8" s="84"/>
      <c r="GV8" s="84"/>
      <c r="GW8" s="85" t="str">
        <f>GX5</f>
        <v>最大出力合計</v>
      </c>
      <c r="GX8" s="85" t="str">
        <f>GY4</f>
        <v>設備利用率（％）</v>
      </c>
      <c r="GY8" s="85" t="b">
        <f>IF(SUM($N$7,$MY$7:$NB$7)=0,FALSE,TRUE)</f>
        <v>0</v>
      </c>
      <c r="GZ8" s="87" t="s">
        <v>134</v>
      </c>
      <c r="HA8" s="85"/>
      <c r="HB8" s="85"/>
      <c r="HC8" s="85"/>
      <c r="HD8" s="85"/>
      <c r="HE8" s="86"/>
      <c r="HF8" s="85"/>
      <c r="HG8" s="85"/>
      <c r="HH8" s="85" t="str">
        <f>HI4</f>
        <v>修繕費比率（％）</v>
      </c>
      <c r="HI8" s="85" t="b">
        <f>IF(SUM($N$7,$MY$7:$NB$7)=0,FALSE,TRUE)</f>
        <v>0</v>
      </c>
      <c r="HJ8" s="87" t="s">
        <v>134</v>
      </c>
      <c r="HK8" s="85"/>
      <c r="HL8" s="85"/>
      <c r="HM8" s="85"/>
      <c r="HN8" s="85"/>
      <c r="HO8" s="85"/>
      <c r="HP8" s="86"/>
      <c r="HQ8" s="85"/>
      <c r="HR8" s="85" t="str">
        <f>HS4</f>
        <v>企業債残高対料金収入比率（％）</v>
      </c>
      <c r="HS8" s="85" t="b">
        <f>IF(SUM($N$7,$MY$7:$NB$7)=0,FALSE,TRUE)</f>
        <v>0</v>
      </c>
      <c r="HT8" s="87" t="s">
        <v>134</v>
      </c>
      <c r="HU8" s="85"/>
      <c r="HV8" s="85"/>
      <c r="HW8" s="85"/>
      <c r="HX8" s="85"/>
      <c r="HY8" s="85"/>
      <c r="HZ8" s="85"/>
      <c r="IA8" s="86"/>
      <c r="IB8" s="85" t="str">
        <f>IC4</f>
        <v>有形固定資産減価償却率（％）</v>
      </c>
      <c r="IC8" s="85" t="b">
        <f>IF(SUM($N$7,$MY$7:$NB$7)=0,FALSE,TRUE)</f>
        <v>0</v>
      </c>
      <c r="ID8" s="87" t="s">
        <v>134</v>
      </c>
      <c r="IE8" s="85"/>
      <c r="IF8" s="85"/>
      <c r="IG8" s="85"/>
      <c r="IH8" s="85"/>
      <c r="II8" s="85"/>
      <c r="IJ8" s="85"/>
      <c r="IK8" s="85"/>
      <c r="IL8" s="85" t="str">
        <f>IM4</f>
        <v>FIT収入割合（％）</v>
      </c>
      <c r="IM8" s="85" t="b">
        <f>IF(SUM($N$7,$MY$7:$NB$7)=0,FALSE,TRUE)</f>
        <v>0</v>
      </c>
      <c r="IN8" s="87" t="s">
        <v>134</v>
      </c>
      <c r="IO8" s="85"/>
      <c r="IP8" s="85"/>
      <c r="IQ8" s="85"/>
      <c r="IR8" s="84"/>
      <c r="IS8" s="84"/>
      <c r="IT8" s="84"/>
      <c r="IU8" s="84"/>
      <c r="IV8" s="85" t="str">
        <f>IW5</f>
        <v>最大出力合計</v>
      </c>
      <c r="IW8" s="85" t="str">
        <f>IX4</f>
        <v>設備利用率（％）</v>
      </c>
      <c r="IX8" s="85" t="b">
        <f>IF(SUM($O$7,$NC$7:$NF$7)=0,FALSE,TRUE)</f>
        <v>1</v>
      </c>
      <c r="IY8" s="87" t="s">
        <v>134</v>
      </c>
      <c r="IZ8" s="85"/>
      <c r="JA8" s="85"/>
      <c r="JB8" s="85"/>
      <c r="JC8" s="85"/>
      <c r="JD8" s="86"/>
      <c r="JE8" s="85"/>
      <c r="JF8" s="85"/>
      <c r="JG8" s="85" t="str">
        <f>JH4</f>
        <v>修繕費比率（％）</v>
      </c>
      <c r="JH8" s="85" t="b">
        <f>IF(SUM($O$7,$NC$7:$NF$7)=0,FALSE,TRUE)</f>
        <v>1</v>
      </c>
      <c r="JI8" s="87" t="s">
        <v>134</v>
      </c>
      <c r="JJ8" s="85"/>
      <c r="JK8" s="85"/>
      <c r="JL8" s="85"/>
      <c r="JM8" s="85"/>
      <c r="JN8" s="85"/>
      <c r="JO8" s="86"/>
      <c r="JP8" s="85"/>
      <c r="JQ8" s="85" t="str">
        <f>JR4</f>
        <v>企業債残高対料金収入比率（％）</v>
      </c>
      <c r="JR8" s="85" t="b">
        <f>IF(SUM($O$7,$NC$7:$NF$7)=0,FALSE,TRUE)</f>
        <v>1</v>
      </c>
      <c r="JS8" s="87" t="s">
        <v>134</v>
      </c>
      <c r="JT8" s="85"/>
      <c r="JU8" s="85"/>
      <c r="JV8" s="85"/>
      <c r="JW8" s="85"/>
      <c r="JX8" s="85"/>
      <c r="JY8" s="85"/>
      <c r="JZ8" s="86"/>
      <c r="KA8" s="85" t="str">
        <f>KB4</f>
        <v>有形固定資産減価償却率（％）</v>
      </c>
      <c r="KB8" s="85" t="b">
        <f>IF(SUM($O$7,$NC$7:$NF$7)=0,FALSE,TRUE)</f>
        <v>1</v>
      </c>
      <c r="KC8" s="87" t="s">
        <v>134</v>
      </c>
      <c r="KD8" s="85"/>
      <c r="KE8" s="85"/>
      <c r="KF8" s="85"/>
      <c r="KG8" s="85"/>
      <c r="KH8" s="85"/>
      <c r="KI8" s="85"/>
      <c r="KJ8" s="85"/>
      <c r="KK8" s="85" t="str">
        <f>KL4</f>
        <v>FIT収入割合（％）</v>
      </c>
      <c r="KL8" s="85" t="b">
        <f>IF(SUM($O$7,$NC$7:$NF$7)=0,FALSE,TRUE)</f>
        <v>1</v>
      </c>
      <c r="KM8" s="87" t="s">
        <v>134</v>
      </c>
      <c r="KN8" s="85"/>
      <c r="KO8" s="85"/>
      <c r="KP8" s="85"/>
      <c r="KQ8" s="84"/>
      <c r="KR8" s="84"/>
      <c r="KS8" s="84"/>
      <c r="KT8" s="84"/>
      <c r="KU8" s="85" t="str">
        <f>KV5</f>
        <v>最大出力合計</v>
      </c>
      <c r="KV8" s="85" t="str">
        <f>KW4</f>
        <v>設備利用率（％）</v>
      </c>
      <c r="KW8" s="85" t="b">
        <f>IF(SUM($P$7,$NG$7:$NJ$7)=0,FALSE,TRUE)</f>
        <v>1</v>
      </c>
      <c r="KX8" s="87" t="s">
        <v>134</v>
      </c>
      <c r="KY8" s="85"/>
      <c r="KZ8" s="85"/>
      <c r="LA8" s="85"/>
      <c r="LB8" s="85"/>
      <c r="LC8" s="86"/>
      <c r="LD8" s="85"/>
      <c r="LE8" s="85"/>
      <c r="LF8" s="85" t="str">
        <f>LG4</f>
        <v>修繕費比率（％）</v>
      </c>
      <c r="LG8" s="85" t="b">
        <f>IF(SUM($P$7,$NG$7:$NJ$7)=0,FALSE,TRUE)</f>
        <v>1</v>
      </c>
      <c r="LH8" s="87" t="s">
        <v>134</v>
      </c>
      <c r="LI8" s="85"/>
      <c r="LJ8" s="85"/>
      <c r="LK8" s="85"/>
      <c r="LL8" s="85"/>
      <c r="LM8" s="85"/>
      <c r="LN8" s="86"/>
      <c r="LO8" s="85"/>
      <c r="LP8" s="85" t="str">
        <f>LQ4</f>
        <v>企業債残高対料金収入比率（％）</v>
      </c>
      <c r="LQ8" s="85" t="b">
        <f>IF(SUM($P$7,$NG$7:$NJ$7)=0,FALSE,TRUE)</f>
        <v>1</v>
      </c>
      <c r="LR8" s="87" t="s">
        <v>134</v>
      </c>
      <c r="LS8" s="85"/>
      <c r="LT8" s="85"/>
      <c r="LU8" s="85"/>
      <c r="LV8" s="85"/>
      <c r="LW8" s="85"/>
      <c r="LX8" s="85"/>
      <c r="LY8" s="86"/>
      <c r="LZ8" s="85" t="str">
        <f>MA4</f>
        <v>有形固定資産減価償却率（％）</v>
      </c>
      <c r="MA8" s="85" t="b">
        <f>IF(SUM($P$7,$NG$7:$NJ$7)=0,FALSE,TRUE)</f>
        <v>1</v>
      </c>
      <c r="MB8" s="87" t="s">
        <v>134</v>
      </c>
      <c r="MC8" s="85"/>
      <c r="MD8" s="85"/>
      <c r="ME8" s="85"/>
      <c r="MF8" s="85"/>
      <c r="MG8" s="85"/>
      <c r="MH8" s="85"/>
      <c r="MI8" s="85"/>
      <c r="MJ8" s="85" t="str">
        <f>MK4</f>
        <v>FIT収入割合（％）</v>
      </c>
      <c r="MK8" s="85" t="b">
        <f>IF(SUM($P$7,$NG$7:$NJ$7)=0,FALSE,TRUE)</f>
        <v>1</v>
      </c>
      <c r="ML8" s="87" t="s">
        <v>134</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135</v>
      </c>
      <c r="C9" s="89" t="s">
        <v>136</v>
      </c>
      <c r="D9" s="89" t="s">
        <v>137</v>
      </c>
      <c r="E9" s="89" t="s">
        <v>138</v>
      </c>
      <c r="F9" s="89" t="s">
        <v>139</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140</v>
      </c>
      <c r="AY9" s="90"/>
      <c r="AZ9" s="90"/>
      <c r="BA9" s="90"/>
      <c r="BB9" s="90"/>
      <c r="BC9" s="90"/>
      <c r="BD9" s="84"/>
      <c r="BE9" s="85"/>
      <c r="BF9" s="85"/>
      <c r="BG9" s="85"/>
      <c r="BH9" s="85"/>
      <c r="BI9" s="85" t="s">
        <v>140</v>
      </c>
      <c r="BJ9" s="90"/>
      <c r="BK9" s="90"/>
      <c r="BL9" s="90"/>
      <c r="BM9" s="90"/>
      <c r="BN9" s="90"/>
      <c r="BO9" s="84"/>
      <c r="BP9" s="85"/>
      <c r="BQ9" s="85"/>
      <c r="BR9" s="85"/>
      <c r="BS9" s="85"/>
      <c r="BT9" s="85" t="s">
        <v>140</v>
      </c>
      <c r="BU9" s="90"/>
      <c r="BV9" s="90"/>
      <c r="BW9" s="90"/>
      <c r="BX9" s="90"/>
      <c r="BY9" s="90"/>
      <c r="BZ9" s="84"/>
      <c r="CA9" s="85"/>
      <c r="CB9" s="85"/>
      <c r="CC9" s="85"/>
      <c r="CD9" s="85"/>
      <c r="CE9" s="85" t="s">
        <v>140</v>
      </c>
      <c r="CF9" s="90"/>
      <c r="CG9" s="90"/>
      <c r="CH9" s="90"/>
      <c r="CI9" s="90"/>
      <c r="CJ9" s="90"/>
      <c r="CK9" s="84"/>
      <c r="CL9" s="85"/>
      <c r="CM9" s="85"/>
      <c r="CN9" s="85"/>
      <c r="CO9" s="85" t="s">
        <v>140</v>
      </c>
      <c r="CP9" s="90"/>
      <c r="CQ9" s="90"/>
      <c r="CR9" s="90"/>
      <c r="CS9" s="90"/>
      <c r="CT9" s="90"/>
      <c r="CU9" s="85"/>
      <c r="CV9" s="84"/>
      <c r="CW9" s="85"/>
      <c r="CX9" s="85"/>
      <c r="CY9" s="91" t="str">
        <f>"（最大出力合計"&amp;TEXT(CZ7,"#,##0")&amp;"kW）"</f>
        <v>（最大出力合計47,820kW）</v>
      </c>
      <c r="CZ9" s="85" t="s">
        <v>140</v>
      </c>
      <c r="DA9" s="90"/>
      <c r="DB9" s="90"/>
      <c r="DC9" s="90"/>
      <c r="DD9" s="90"/>
      <c r="DE9" s="90"/>
      <c r="DF9" s="85"/>
      <c r="DG9" s="84"/>
      <c r="DH9" s="85"/>
      <c r="DI9" s="85"/>
      <c r="DJ9" s="85" t="s">
        <v>140</v>
      </c>
      <c r="DK9" s="90"/>
      <c r="DL9" s="90"/>
      <c r="DM9" s="90"/>
      <c r="DN9" s="90"/>
      <c r="DO9" s="90"/>
      <c r="DP9" s="85"/>
      <c r="DQ9" s="85"/>
      <c r="DR9" s="84"/>
      <c r="DS9" s="85"/>
      <c r="DT9" s="85" t="s">
        <v>140</v>
      </c>
      <c r="DU9" s="90"/>
      <c r="DV9" s="90"/>
      <c r="DW9" s="90"/>
      <c r="DX9" s="90"/>
      <c r="DY9" s="90"/>
      <c r="DZ9" s="85"/>
      <c r="EA9" s="85"/>
      <c r="EB9" s="85"/>
      <c r="EC9" s="84"/>
      <c r="ED9" s="85" t="s">
        <v>140</v>
      </c>
      <c r="EE9" s="90"/>
      <c r="EF9" s="90"/>
      <c r="EG9" s="90"/>
      <c r="EH9" s="90"/>
      <c r="EI9" s="90"/>
      <c r="EJ9" s="85"/>
      <c r="EK9" s="85"/>
      <c r="EL9" s="85"/>
      <c r="EM9" s="85"/>
      <c r="EN9" s="85" t="s">
        <v>140</v>
      </c>
      <c r="EO9" s="90"/>
      <c r="EP9" s="90"/>
      <c r="EQ9" s="90"/>
      <c r="ER9" s="90"/>
      <c r="ES9" s="90"/>
      <c r="ET9" s="84"/>
      <c r="EU9" s="84"/>
      <c r="EV9" s="84"/>
      <c r="EW9" s="84"/>
      <c r="EX9" s="91" t="str">
        <f>"（最大出力合計"&amp;TEXT(EY7,"#,##0")&amp;"kW）"</f>
        <v>（最大出力合計38,160kW）</v>
      </c>
      <c r="EY9" s="85" t="s">
        <v>140</v>
      </c>
      <c r="EZ9" s="90"/>
      <c r="FA9" s="90"/>
      <c r="FB9" s="90"/>
      <c r="FC9" s="90"/>
      <c r="FD9" s="90"/>
      <c r="FE9" s="85"/>
      <c r="FF9" s="84"/>
      <c r="FG9" s="85"/>
      <c r="FH9" s="85"/>
      <c r="FI9" s="85" t="s">
        <v>140</v>
      </c>
      <c r="FJ9" s="90"/>
      <c r="FK9" s="90"/>
      <c r="FL9" s="90"/>
      <c r="FM9" s="90"/>
      <c r="FN9" s="90"/>
      <c r="FO9" s="85"/>
      <c r="FP9" s="85"/>
      <c r="FQ9" s="84"/>
      <c r="FR9" s="85"/>
      <c r="FS9" s="85" t="s">
        <v>140</v>
      </c>
      <c r="FT9" s="90"/>
      <c r="FU9" s="90"/>
      <c r="FV9" s="90"/>
      <c r="FW9" s="90"/>
      <c r="FX9" s="90"/>
      <c r="FY9" s="85"/>
      <c r="FZ9" s="85"/>
      <c r="GA9" s="85"/>
      <c r="GB9" s="84"/>
      <c r="GC9" s="85" t="s">
        <v>140</v>
      </c>
      <c r="GD9" s="90"/>
      <c r="GE9" s="90"/>
      <c r="GF9" s="90"/>
      <c r="GG9" s="90"/>
      <c r="GH9" s="90"/>
      <c r="GI9" s="85"/>
      <c r="GJ9" s="85"/>
      <c r="GK9" s="85"/>
      <c r="GL9" s="85"/>
      <c r="GM9" s="85" t="s">
        <v>140</v>
      </c>
      <c r="GN9" s="90"/>
      <c r="GO9" s="90"/>
      <c r="GP9" s="90"/>
      <c r="GQ9" s="90"/>
      <c r="GR9" s="90"/>
      <c r="GS9" s="84"/>
      <c r="GT9" s="84"/>
      <c r="GU9" s="84"/>
      <c r="GV9" s="84"/>
      <c r="GW9" s="91" t="str">
        <f>"（最大出力合計"&amp;TEXT(GX7,"#,##0")&amp;"kW）"</f>
        <v>（最大出力合計-kW）</v>
      </c>
      <c r="GX9" s="85" t="s">
        <v>140</v>
      </c>
      <c r="GY9" s="90"/>
      <c r="GZ9" s="90"/>
      <c r="HA9" s="90"/>
      <c r="HB9" s="90"/>
      <c r="HC9" s="90"/>
      <c r="HD9" s="85"/>
      <c r="HE9" s="84"/>
      <c r="HF9" s="85"/>
      <c r="HG9" s="85"/>
      <c r="HH9" s="85" t="s">
        <v>140</v>
      </c>
      <c r="HI9" s="90"/>
      <c r="HJ9" s="90"/>
      <c r="HK9" s="90"/>
      <c r="HL9" s="90"/>
      <c r="HM9" s="90"/>
      <c r="HN9" s="85"/>
      <c r="HO9" s="85"/>
      <c r="HP9" s="84"/>
      <c r="HQ9" s="85"/>
      <c r="HR9" s="85" t="s">
        <v>140</v>
      </c>
      <c r="HS9" s="90"/>
      <c r="HT9" s="90"/>
      <c r="HU9" s="90"/>
      <c r="HV9" s="90"/>
      <c r="HW9" s="90"/>
      <c r="HX9" s="85"/>
      <c r="HY9" s="85"/>
      <c r="HZ9" s="85"/>
      <c r="IA9" s="84"/>
      <c r="IB9" s="85" t="s">
        <v>140</v>
      </c>
      <c r="IC9" s="90"/>
      <c r="ID9" s="90"/>
      <c r="IE9" s="90"/>
      <c r="IF9" s="90"/>
      <c r="IG9" s="90"/>
      <c r="IH9" s="85"/>
      <c r="II9" s="85"/>
      <c r="IJ9" s="85"/>
      <c r="IK9" s="85"/>
      <c r="IL9" s="85" t="s">
        <v>140</v>
      </c>
      <c r="IM9" s="90"/>
      <c r="IN9" s="90"/>
      <c r="IO9" s="90"/>
      <c r="IP9" s="90"/>
      <c r="IQ9" s="90"/>
      <c r="IR9" s="84"/>
      <c r="IS9" s="84"/>
      <c r="IT9" s="84"/>
      <c r="IU9" s="84"/>
      <c r="IV9" s="91" t="str">
        <f>"（最大出力合計"&amp;TEXT(IW7,"#,##0")&amp;"kW）"</f>
        <v>（最大出力合計3,000kW）</v>
      </c>
      <c r="IW9" s="85" t="s">
        <v>140</v>
      </c>
      <c r="IX9" s="90"/>
      <c r="IY9" s="90"/>
      <c r="IZ9" s="90"/>
      <c r="JA9" s="90"/>
      <c r="JB9" s="90"/>
      <c r="JC9" s="85"/>
      <c r="JD9" s="84"/>
      <c r="JE9" s="85"/>
      <c r="JF9" s="85"/>
      <c r="JG9" s="85" t="s">
        <v>140</v>
      </c>
      <c r="JH9" s="90"/>
      <c r="JI9" s="90"/>
      <c r="JJ9" s="90"/>
      <c r="JK9" s="90"/>
      <c r="JL9" s="90"/>
      <c r="JM9" s="85"/>
      <c r="JN9" s="85"/>
      <c r="JO9" s="84"/>
      <c r="JP9" s="85"/>
      <c r="JQ9" s="85" t="s">
        <v>140</v>
      </c>
      <c r="JR9" s="90"/>
      <c r="JS9" s="90"/>
      <c r="JT9" s="90"/>
      <c r="JU9" s="90"/>
      <c r="JV9" s="90"/>
      <c r="JW9" s="85"/>
      <c r="JX9" s="85"/>
      <c r="JY9" s="85"/>
      <c r="JZ9" s="84"/>
      <c r="KA9" s="85" t="s">
        <v>140</v>
      </c>
      <c r="KB9" s="90"/>
      <c r="KC9" s="90"/>
      <c r="KD9" s="90"/>
      <c r="KE9" s="90"/>
      <c r="KF9" s="90"/>
      <c r="KG9" s="85"/>
      <c r="KH9" s="85"/>
      <c r="KI9" s="85"/>
      <c r="KJ9" s="85"/>
      <c r="KK9" s="85" t="s">
        <v>140</v>
      </c>
      <c r="KL9" s="90"/>
      <c r="KM9" s="90"/>
      <c r="KN9" s="90"/>
      <c r="KO9" s="90"/>
      <c r="KP9" s="90"/>
      <c r="KQ9" s="84"/>
      <c r="KR9" s="84"/>
      <c r="KS9" s="84"/>
      <c r="KT9" s="84"/>
      <c r="KU9" s="91" t="str">
        <f>"（最大出力合計"&amp;TEXT(KV7,"#,##0")&amp;"kW）"</f>
        <v>（最大出力合計6,660kW）</v>
      </c>
      <c r="KV9" s="85" t="s">
        <v>140</v>
      </c>
      <c r="KW9" s="90"/>
      <c r="KX9" s="90"/>
      <c r="KY9" s="90"/>
      <c r="KZ9" s="90"/>
      <c r="LA9" s="90"/>
      <c r="LB9" s="85"/>
      <c r="LC9" s="84"/>
      <c r="LD9" s="85"/>
      <c r="LE9" s="85"/>
      <c r="LF9" s="85" t="s">
        <v>140</v>
      </c>
      <c r="LG9" s="90"/>
      <c r="LH9" s="90"/>
      <c r="LI9" s="90"/>
      <c r="LJ9" s="90"/>
      <c r="LK9" s="90"/>
      <c r="LL9" s="85"/>
      <c r="LM9" s="85"/>
      <c r="LN9" s="84"/>
      <c r="LO9" s="85"/>
      <c r="LP9" s="85" t="s">
        <v>140</v>
      </c>
      <c r="LQ9" s="90"/>
      <c r="LR9" s="90"/>
      <c r="LS9" s="90"/>
      <c r="LT9" s="90"/>
      <c r="LU9" s="90"/>
      <c r="LV9" s="85"/>
      <c r="LW9" s="85"/>
      <c r="LX9" s="85"/>
      <c r="LY9" s="84"/>
      <c r="LZ9" s="85" t="s">
        <v>140</v>
      </c>
      <c r="MA9" s="90"/>
      <c r="MB9" s="90"/>
      <c r="MC9" s="90"/>
      <c r="MD9" s="90"/>
      <c r="ME9" s="90"/>
      <c r="MF9" s="85"/>
      <c r="MG9" s="85"/>
      <c r="MH9" s="85"/>
      <c r="MI9" s="85"/>
      <c r="MJ9" s="85" t="s">
        <v>140</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141</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142</v>
      </c>
      <c r="AY11" s="95">
        <f>AY7</f>
        <v>119</v>
      </c>
      <c r="AZ11" s="95">
        <f>AZ7</f>
        <v>125.8</v>
      </c>
      <c r="BA11" s="95">
        <f>BA7</f>
        <v>98.9</v>
      </c>
      <c r="BB11" s="95">
        <f>BB7</f>
        <v>98.2</v>
      </c>
      <c r="BC11" s="95">
        <f>BC7</f>
        <v>117.3</v>
      </c>
      <c r="BD11" s="84"/>
      <c r="BE11" s="84"/>
      <c r="BF11" s="84"/>
      <c r="BG11" s="84"/>
      <c r="BH11" s="84"/>
      <c r="BI11" s="94" t="s">
        <v>142</v>
      </c>
      <c r="BJ11" s="95">
        <f>BJ7</f>
        <v>122.7</v>
      </c>
      <c r="BK11" s="95">
        <f>BK7</f>
        <v>129.1</v>
      </c>
      <c r="BL11" s="95">
        <f>BL7</f>
        <v>99.7</v>
      </c>
      <c r="BM11" s="95">
        <f>BM7</f>
        <v>96</v>
      </c>
      <c r="BN11" s="95">
        <f>BN7</f>
        <v>117.3</v>
      </c>
      <c r="BO11" s="84"/>
      <c r="BP11" s="84"/>
      <c r="BQ11" s="84"/>
      <c r="BR11" s="84"/>
      <c r="BS11" s="84"/>
      <c r="BT11" s="94" t="s">
        <v>143</v>
      </c>
      <c r="BU11" s="95">
        <f>BU7</f>
        <v>274.8</v>
      </c>
      <c r="BV11" s="95">
        <f>BV7</f>
        <v>307.8</v>
      </c>
      <c r="BW11" s="95">
        <f>BW7</f>
        <v>245</v>
      </c>
      <c r="BX11" s="95">
        <f>BX7</f>
        <v>260.5</v>
      </c>
      <c r="BY11" s="95">
        <f>BY7</f>
        <v>390.9</v>
      </c>
      <c r="BZ11" s="84"/>
      <c r="CA11" s="84"/>
      <c r="CB11" s="84"/>
      <c r="CC11" s="84"/>
      <c r="CD11" s="84"/>
      <c r="CE11" s="94" t="s">
        <v>144</v>
      </c>
      <c r="CF11" s="95">
        <f>CF7</f>
        <v>10816.3</v>
      </c>
      <c r="CG11" s="95">
        <f>CG7</f>
        <v>10418</v>
      </c>
      <c r="CH11" s="95">
        <f>CH7</f>
        <v>13449.8</v>
      </c>
      <c r="CI11" s="95">
        <f>CI7</f>
        <v>15515.8</v>
      </c>
      <c r="CJ11" s="95">
        <f>CJ7</f>
        <v>12262</v>
      </c>
      <c r="CK11" s="84"/>
      <c r="CL11" s="84"/>
      <c r="CM11" s="84"/>
      <c r="CN11" s="84"/>
      <c r="CO11" s="94" t="s">
        <v>142</v>
      </c>
      <c r="CP11" s="96">
        <f>CP7</f>
        <v>920964</v>
      </c>
      <c r="CQ11" s="96">
        <f>CQ7</f>
        <v>1027373</v>
      </c>
      <c r="CR11" s="96">
        <f>CR7</f>
        <v>578208</v>
      </c>
      <c r="CS11" s="96">
        <f>CS7</f>
        <v>539482</v>
      </c>
      <c r="CT11" s="96">
        <f>CT7</f>
        <v>864872</v>
      </c>
      <c r="CU11" s="84"/>
      <c r="CV11" s="84"/>
      <c r="CW11" s="84"/>
      <c r="CX11" s="84"/>
      <c r="CY11" s="84"/>
      <c r="CZ11" s="94" t="s">
        <v>142</v>
      </c>
      <c r="DA11" s="95">
        <f>DA7</f>
        <v>39.700000000000003</v>
      </c>
      <c r="DB11" s="95">
        <f>DB7</f>
        <v>40.299999999999997</v>
      </c>
      <c r="DC11" s="95">
        <f>DC7</f>
        <v>34.1</v>
      </c>
      <c r="DD11" s="95">
        <f>DD7</f>
        <v>30.2</v>
      </c>
      <c r="DE11" s="95">
        <f>DE7</f>
        <v>30.3</v>
      </c>
      <c r="DF11" s="84"/>
      <c r="DG11" s="84"/>
      <c r="DH11" s="84"/>
      <c r="DI11" s="84"/>
      <c r="DJ11" s="94" t="s">
        <v>142</v>
      </c>
      <c r="DK11" s="95">
        <f>DK7</f>
        <v>33.6</v>
      </c>
      <c r="DL11" s="95">
        <f>DL7</f>
        <v>28.4</v>
      </c>
      <c r="DM11" s="95">
        <f>DM7</f>
        <v>24.4</v>
      </c>
      <c r="DN11" s="95">
        <f>DN7</f>
        <v>20.2</v>
      </c>
      <c r="DO11" s="95">
        <f>DO7</f>
        <v>11.6</v>
      </c>
      <c r="DP11" s="84"/>
      <c r="DQ11" s="84"/>
      <c r="DR11" s="84"/>
      <c r="DS11" s="84"/>
      <c r="DT11" s="94" t="s">
        <v>142</v>
      </c>
      <c r="DU11" s="95">
        <f>DU7</f>
        <v>301.2</v>
      </c>
      <c r="DV11" s="95">
        <f>DV7</f>
        <v>265.2</v>
      </c>
      <c r="DW11" s="95">
        <f>DW7</f>
        <v>287.60000000000002</v>
      </c>
      <c r="DX11" s="95">
        <f>DX7</f>
        <v>305.5</v>
      </c>
      <c r="DY11" s="95">
        <f>DY7</f>
        <v>440.3</v>
      </c>
      <c r="DZ11" s="84"/>
      <c r="EA11" s="84"/>
      <c r="EB11" s="84"/>
      <c r="EC11" s="84"/>
      <c r="ED11" s="94" t="s">
        <v>142</v>
      </c>
      <c r="EE11" s="95">
        <f>EE7</f>
        <v>55.3</v>
      </c>
      <c r="EF11" s="95">
        <f>EF7</f>
        <v>55.9</v>
      </c>
      <c r="EG11" s="95">
        <f>EG7</f>
        <v>57.7</v>
      </c>
      <c r="EH11" s="95">
        <f>EH7</f>
        <v>56.6</v>
      </c>
      <c r="EI11" s="95">
        <f>EI7</f>
        <v>58.5</v>
      </c>
      <c r="EJ11" s="84"/>
      <c r="EK11" s="84"/>
      <c r="EL11" s="84"/>
      <c r="EM11" s="84"/>
      <c r="EN11" s="94" t="s">
        <v>143</v>
      </c>
      <c r="EO11" s="95">
        <f>EO7</f>
        <v>25.7</v>
      </c>
      <c r="EP11" s="95">
        <f>EP7</f>
        <v>29.6</v>
      </c>
      <c r="EQ11" s="95">
        <f>EQ7</f>
        <v>34</v>
      </c>
      <c r="ER11" s="95">
        <f>ER7</f>
        <v>33.5</v>
      </c>
      <c r="ES11" s="95">
        <f>ES7</f>
        <v>34.6</v>
      </c>
      <c r="ET11" s="84"/>
      <c r="EU11" s="84"/>
      <c r="EV11" s="84"/>
      <c r="EW11" s="84"/>
      <c r="EX11" s="84"/>
      <c r="EY11" s="94" t="s">
        <v>142</v>
      </c>
      <c r="EZ11" s="95">
        <f>EZ7</f>
        <v>46.7</v>
      </c>
      <c r="FA11" s="95">
        <f>FA7</f>
        <v>46.6</v>
      </c>
      <c r="FB11" s="95">
        <f>FB7</f>
        <v>38.6</v>
      </c>
      <c r="FC11" s="95">
        <f>FC7</f>
        <v>34</v>
      </c>
      <c r="FD11" s="95">
        <f>FD7</f>
        <v>33.9</v>
      </c>
      <c r="FE11" s="84"/>
      <c r="FF11" s="84"/>
      <c r="FG11" s="84"/>
      <c r="FH11" s="84"/>
      <c r="FI11" s="94" t="s">
        <v>142</v>
      </c>
      <c r="FJ11" s="95">
        <f>FJ7</f>
        <v>39.4</v>
      </c>
      <c r="FK11" s="95">
        <f>FK7</f>
        <v>35.799999999999997</v>
      </c>
      <c r="FL11" s="95">
        <f>FL7</f>
        <v>30.6</v>
      </c>
      <c r="FM11" s="95">
        <f>FM7</f>
        <v>24.9</v>
      </c>
      <c r="FN11" s="95">
        <f>FN7</f>
        <v>13.4</v>
      </c>
      <c r="FO11" s="84"/>
      <c r="FP11" s="84"/>
      <c r="FQ11" s="84"/>
      <c r="FR11" s="84"/>
      <c r="FS11" s="94" t="s">
        <v>142</v>
      </c>
      <c r="FT11" s="95">
        <f>FT7</f>
        <v>173.8</v>
      </c>
      <c r="FU11" s="95">
        <f>FU7</f>
        <v>152.1</v>
      </c>
      <c r="FV11" s="95">
        <f>FV7</f>
        <v>166.5</v>
      </c>
      <c r="FW11" s="95">
        <f>FW7</f>
        <v>199.1</v>
      </c>
      <c r="FX11" s="95">
        <f>FX7</f>
        <v>391.6</v>
      </c>
      <c r="FY11" s="84"/>
      <c r="FZ11" s="84"/>
      <c r="GA11" s="84"/>
      <c r="GB11" s="84"/>
      <c r="GC11" s="94" t="s">
        <v>142</v>
      </c>
      <c r="GD11" s="95">
        <f>GD7</f>
        <v>62.9</v>
      </c>
      <c r="GE11" s="95">
        <f>GE7</f>
        <v>62.6</v>
      </c>
      <c r="GF11" s="95">
        <f>GF7</f>
        <v>63.9</v>
      </c>
      <c r="GG11" s="95">
        <f>GG7</f>
        <v>62.1</v>
      </c>
      <c r="GH11" s="95">
        <f>GH7</f>
        <v>63.6</v>
      </c>
      <c r="GI11" s="84"/>
      <c r="GJ11" s="84"/>
      <c r="GK11" s="84"/>
      <c r="GL11" s="84"/>
      <c r="GM11" s="94" t="s">
        <v>142</v>
      </c>
      <c r="GN11" s="95">
        <f>GN7</f>
        <v>13.1</v>
      </c>
      <c r="GO11" s="95">
        <f>GO7</f>
        <v>14.2</v>
      </c>
      <c r="GP11" s="95">
        <f>GP7</f>
        <v>14.5</v>
      </c>
      <c r="GQ11" s="95">
        <f>GQ7</f>
        <v>15.7</v>
      </c>
      <c r="GR11" s="95">
        <f>GR7</f>
        <v>15.2</v>
      </c>
      <c r="GS11" s="84"/>
      <c r="GT11" s="84"/>
      <c r="GU11" s="84"/>
      <c r="GV11" s="84"/>
      <c r="GW11" s="84"/>
      <c r="GX11" s="94" t="s">
        <v>142</v>
      </c>
      <c r="GY11" s="95" t="str">
        <f>GY7</f>
        <v>-</v>
      </c>
      <c r="GZ11" s="95" t="str">
        <f>GZ7</f>
        <v>-</v>
      </c>
      <c r="HA11" s="95" t="str">
        <f>HA7</f>
        <v>-</v>
      </c>
      <c r="HB11" s="95" t="str">
        <f>HB7</f>
        <v>-</v>
      </c>
      <c r="HC11" s="95" t="str">
        <f>HC7</f>
        <v>-</v>
      </c>
      <c r="HD11" s="84"/>
      <c r="HE11" s="84"/>
      <c r="HF11" s="84"/>
      <c r="HG11" s="84"/>
      <c r="HH11" s="94" t="s">
        <v>142</v>
      </c>
      <c r="HI11" s="95" t="str">
        <f>HI7</f>
        <v>-</v>
      </c>
      <c r="HJ11" s="95" t="str">
        <f>HJ7</f>
        <v>-</v>
      </c>
      <c r="HK11" s="95" t="str">
        <f>HK7</f>
        <v>-</v>
      </c>
      <c r="HL11" s="95" t="str">
        <f>HL7</f>
        <v>-</v>
      </c>
      <c r="HM11" s="95" t="str">
        <f>HM7</f>
        <v>-</v>
      </c>
      <c r="HN11" s="84"/>
      <c r="HO11" s="84"/>
      <c r="HP11" s="84"/>
      <c r="HQ11" s="84"/>
      <c r="HR11" s="94" t="s">
        <v>145</v>
      </c>
      <c r="HS11" s="95" t="str">
        <f>HS7</f>
        <v>-</v>
      </c>
      <c r="HT11" s="95" t="str">
        <f>HT7</f>
        <v>-</v>
      </c>
      <c r="HU11" s="95" t="str">
        <f>HU7</f>
        <v>-</v>
      </c>
      <c r="HV11" s="95" t="str">
        <f>HV7</f>
        <v>-</v>
      </c>
      <c r="HW11" s="95" t="str">
        <f>HW7</f>
        <v>-</v>
      </c>
      <c r="HX11" s="84"/>
      <c r="HY11" s="84"/>
      <c r="HZ11" s="84"/>
      <c r="IA11" s="84"/>
      <c r="IB11" s="94" t="s">
        <v>142</v>
      </c>
      <c r="IC11" s="95" t="str">
        <f>IC7</f>
        <v>-</v>
      </c>
      <c r="ID11" s="95" t="str">
        <f>ID7</f>
        <v>-</v>
      </c>
      <c r="IE11" s="95" t="str">
        <f>IE7</f>
        <v>-</v>
      </c>
      <c r="IF11" s="95" t="str">
        <f>IF7</f>
        <v>-</v>
      </c>
      <c r="IG11" s="95" t="str">
        <f>IG7</f>
        <v>-</v>
      </c>
      <c r="IH11" s="84"/>
      <c r="II11" s="84"/>
      <c r="IJ11" s="84"/>
      <c r="IK11" s="84"/>
      <c r="IL11" s="94" t="s">
        <v>142</v>
      </c>
      <c r="IM11" s="95" t="str">
        <f>IM7</f>
        <v>-</v>
      </c>
      <c r="IN11" s="95" t="str">
        <f>IN7</f>
        <v>-</v>
      </c>
      <c r="IO11" s="95" t="str">
        <f>IO7</f>
        <v>-</v>
      </c>
      <c r="IP11" s="95" t="str">
        <f>IP7</f>
        <v>-</v>
      </c>
      <c r="IQ11" s="95" t="str">
        <f>IQ7</f>
        <v>-</v>
      </c>
      <c r="IR11" s="84"/>
      <c r="IS11" s="84"/>
      <c r="IT11" s="84"/>
      <c r="IU11" s="84"/>
      <c r="IV11" s="84"/>
      <c r="IW11" s="94" t="s">
        <v>142</v>
      </c>
      <c r="IX11" s="95">
        <f>IX7</f>
        <v>16.2</v>
      </c>
      <c r="IY11" s="95">
        <f>IY7</f>
        <v>19</v>
      </c>
      <c r="IZ11" s="95">
        <f>IZ7</f>
        <v>18.899999999999999</v>
      </c>
      <c r="JA11" s="95">
        <f>JA7</f>
        <v>17</v>
      </c>
      <c r="JB11" s="95">
        <f>JB7</f>
        <v>18.399999999999999</v>
      </c>
      <c r="JC11" s="84"/>
      <c r="JD11" s="84"/>
      <c r="JE11" s="84"/>
      <c r="JF11" s="84"/>
      <c r="JG11" s="94" t="s">
        <v>142</v>
      </c>
      <c r="JH11" s="95">
        <f>JH7</f>
        <v>5.4</v>
      </c>
      <c r="JI11" s="95">
        <f>JI7</f>
        <v>1.2</v>
      </c>
      <c r="JJ11" s="95">
        <f>JJ7</f>
        <v>3</v>
      </c>
      <c r="JK11" s="95">
        <f>JK7</f>
        <v>9.1999999999999993</v>
      </c>
      <c r="JL11" s="95">
        <f>JL7</f>
        <v>18.7</v>
      </c>
      <c r="JM11" s="84"/>
      <c r="JN11" s="84"/>
      <c r="JO11" s="84"/>
      <c r="JP11" s="84"/>
      <c r="JQ11" s="94" t="s">
        <v>142</v>
      </c>
      <c r="JR11" s="95">
        <f>JR7</f>
        <v>117.4</v>
      </c>
      <c r="JS11" s="95">
        <f>JS7</f>
        <v>81.2</v>
      </c>
      <c r="JT11" s="95">
        <f>JT7</f>
        <v>61.8</v>
      </c>
      <c r="JU11" s="95">
        <f>JU7</f>
        <v>46</v>
      </c>
      <c r="JV11" s="95">
        <f>JV7</f>
        <v>21.4</v>
      </c>
      <c r="JW11" s="84"/>
      <c r="JX11" s="84"/>
      <c r="JY11" s="84"/>
      <c r="JZ11" s="84"/>
      <c r="KA11" s="94" t="s">
        <v>142</v>
      </c>
      <c r="KB11" s="95">
        <f>KB7</f>
        <v>46.1</v>
      </c>
      <c r="KC11" s="95">
        <f>KC7</f>
        <v>51.5</v>
      </c>
      <c r="KD11" s="95">
        <f>KD7</f>
        <v>55.2</v>
      </c>
      <c r="KE11" s="95">
        <f>KE7</f>
        <v>46.7</v>
      </c>
      <c r="KF11" s="95">
        <f>KF7</f>
        <v>51</v>
      </c>
      <c r="KG11" s="84"/>
      <c r="KH11" s="84"/>
      <c r="KI11" s="84"/>
      <c r="KJ11" s="84"/>
      <c r="KK11" s="94" t="s">
        <v>142</v>
      </c>
      <c r="KL11" s="95">
        <f>KL7</f>
        <v>100</v>
      </c>
      <c r="KM11" s="95">
        <f>KM7</f>
        <v>100</v>
      </c>
      <c r="KN11" s="95">
        <f>KN7</f>
        <v>100</v>
      </c>
      <c r="KO11" s="95">
        <f>KO7</f>
        <v>100</v>
      </c>
      <c r="KP11" s="95">
        <f>KP7</f>
        <v>100</v>
      </c>
      <c r="KQ11" s="84"/>
      <c r="KR11" s="84"/>
      <c r="KS11" s="84"/>
      <c r="KT11" s="84"/>
      <c r="KU11" s="84"/>
      <c r="KV11" s="94" t="s">
        <v>142</v>
      </c>
      <c r="KW11" s="95">
        <f>KW7</f>
        <v>10.6</v>
      </c>
      <c r="KX11" s="95">
        <f>KX7</f>
        <v>14.4</v>
      </c>
      <c r="KY11" s="95">
        <f>KY7</f>
        <v>15.8</v>
      </c>
      <c r="KZ11" s="95">
        <f>KZ7</f>
        <v>14.8</v>
      </c>
      <c r="LA11" s="95">
        <f>LA7</f>
        <v>15.1</v>
      </c>
      <c r="LB11" s="84"/>
      <c r="LC11" s="84"/>
      <c r="LD11" s="84"/>
      <c r="LE11" s="84"/>
      <c r="LF11" s="94" t="s">
        <v>142</v>
      </c>
      <c r="LG11" s="95">
        <f>LG7</f>
        <v>1</v>
      </c>
      <c r="LH11" s="95">
        <f>LH7</f>
        <v>2.2000000000000002</v>
      </c>
      <c r="LI11" s="95">
        <f>LI7</f>
        <v>0.9</v>
      </c>
      <c r="LJ11" s="95">
        <f>LJ7</f>
        <v>0.7</v>
      </c>
      <c r="LK11" s="95">
        <f>LK7</f>
        <v>0.8</v>
      </c>
      <c r="LL11" s="84"/>
      <c r="LM11" s="84"/>
      <c r="LN11" s="84"/>
      <c r="LO11" s="84"/>
      <c r="LP11" s="94" t="s">
        <v>142</v>
      </c>
      <c r="LQ11" s="95">
        <f>LQ7</f>
        <v>1384.3</v>
      </c>
      <c r="LR11" s="95">
        <f>LR7</f>
        <v>1005.7</v>
      </c>
      <c r="LS11" s="95">
        <f>LS7</f>
        <v>879.9</v>
      </c>
      <c r="LT11" s="95">
        <f>LT7</f>
        <v>883.1</v>
      </c>
      <c r="LU11" s="95">
        <f>LU7</f>
        <v>774.8</v>
      </c>
      <c r="LV11" s="84"/>
      <c r="LW11" s="84"/>
      <c r="LX11" s="84"/>
      <c r="LY11" s="84"/>
      <c r="LZ11" s="94" t="s">
        <v>142</v>
      </c>
      <c r="MA11" s="95">
        <f>MA7</f>
        <v>4.5999999999999996</v>
      </c>
      <c r="MB11" s="95">
        <f>MB7</f>
        <v>9</v>
      </c>
      <c r="MC11" s="95">
        <f>MC7</f>
        <v>13.5</v>
      </c>
      <c r="MD11" s="95">
        <f>MD7</f>
        <v>18.100000000000001</v>
      </c>
      <c r="ME11" s="95">
        <f>ME7</f>
        <v>22.6</v>
      </c>
      <c r="MF11" s="84"/>
      <c r="MG11" s="84"/>
      <c r="MH11" s="84"/>
      <c r="MI11" s="84"/>
      <c r="MJ11" s="94" t="s">
        <v>142</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146</v>
      </c>
      <c r="AY12" s="95">
        <f>BD7</f>
        <v>129.69999999999999</v>
      </c>
      <c r="AZ12" s="95">
        <f>BE7</f>
        <v>135.9</v>
      </c>
      <c r="BA12" s="95">
        <f>BF7</f>
        <v>130.5</v>
      </c>
      <c r="BB12" s="95">
        <f>BG7</f>
        <v>129.9</v>
      </c>
      <c r="BC12" s="95">
        <f>BH7</f>
        <v>130.19999999999999</v>
      </c>
      <c r="BD12" s="84"/>
      <c r="BE12" s="84"/>
      <c r="BF12" s="84"/>
      <c r="BG12" s="84"/>
      <c r="BH12" s="84"/>
      <c r="BI12" s="94" t="s">
        <v>146</v>
      </c>
      <c r="BJ12" s="95">
        <f>BO7</f>
        <v>130.4</v>
      </c>
      <c r="BK12" s="95">
        <f>BP7</f>
        <v>136.30000000000001</v>
      </c>
      <c r="BL12" s="95">
        <f>BQ7</f>
        <v>130.69999999999999</v>
      </c>
      <c r="BM12" s="95">
        <f>BR7</f>
        <v>128.9</v>
      </c>
      <c r="BN12" s="95">
        <f>BS7</f>
        <v>129.30000000000001</v>
      </c>
      <c r="BO12" s="84"/>
      <c r="BP12" s="84"/>
      <c r="BQ12" s="84"/>
      <c r="BR12" s="84"/>
      <c r="BS12" s="84"/>
      <c r="BT12" s="94" t="s">
        <v>146</v>
      </c>
      <c r="BU12" s="95">
        <f>BZ7</f>
        <v>716.7</v>
      </c>
      <c r="BV12" s="95">
        <f>CA7</f>
        <v>688</v>
      </c>
      <c r="BW12" s="95">
        <f>CB7</f>
        <v>707.7</v>
      </c>
      <c r="BX12" s="95">
        <f>CC7</f>
        <v>749.1</v>
      </c>
      <c r="BY12" s="95">
        <f>CD7</f>
        <v>763.6</v>
      </c>
      <c r="BZ12" s="84"/>
      <c r="CA12" s="84"/>
      <c r="CB12" s="84"/>
      <c r="CC12" s="84"/>
      <c r="CD12" s="84"/>
      <c r="CE12" s="94" t="s">
        <v>146</v>
      </c>
      <c r="CF12" s="95">
        <f>CK7</f>
        <v>8014.2</v>
      </c>
      <c r="CG12" s="95">
        <f>CL7</f>
        <v>8260</v>
      </c>
      <c r="CH12" s="95">
        <f>CM7</f>
        <v>8600.1</v>
      </c>
      <c r="CI12" s="95">
        <f>CN7</f>
        <v>9078.5</v>
      </c>
      <c r="CJ12" s="95">
        <f>CO7</f>
        <v>9106</v>
      </c>
      <c r="CK12" s="84"/>
      <c r="CL12" s="84"/>
      <c r="CM12" s="84"/>
      <c r="CN12" s="84"/>
      <c r="CO12" s="94" t="s">
        <v>146</v>
      </c>
      <c r="CP12" s="96">
        <f>CU7</f>
        <v>1494682</v>
      </c>
      <c r="CQ12" s="96">
        <f>CV7</f>
        <v>1543942</v>
      </c>
      <c r="CR12" s="96">
        <f>CW7</f>
        <v>1467681</v>
      </c>
      <c r="CS12" s="96">
        <f>CX7</f>
        <v>1533303</v>
      </c>
      <c r="CT12" s="96">
        <f>CY7</f>
        <v>1359753</v>
      </c>
      <c r="CU12" s="84"/>
      <c r="CV12" s="84"/>
      <c r="CW12" s="84"/>
      <c r="CX12" s="84"/>
      <c r="CY12" s="84"/>
      <c r="CZ12" s="94" t="s">
        <v>146</v>
      </c>
      <c r="DA12" s="95">
        <f>DF7</f>
        <v>37.700000000000003</v>
      </c>
      <c r="DB12" s="95">
        <f>DG7</f>
        <v>36.200000000000003</v>
      </c>
      <c r="DC12" s="95">
        <f>DH7</f>
        <v>36.5</v>
      </c>
      <c r="DD12" s="95">
        <f>DI7</f>
        <v>35.299999999999997</v>
      </c>
      <c r="DE12" s="95">
        <f>DJ7</f>
        <v>35</v>
      </c>
      <c r="DF12" s="84"/>
      <c r="DG12" s="84"/>
      <c r="DH12" s="84"/>
      <c r="DI12" s="84"/>
      <c r="DJ12" s="94" t="s">
        <v>147</v>
      </c>
      <c r="DK12" s="95">
        <f>DP7</f>
        <v>20</v>
      </c>
      <c r="DL12" s="95">
        <f>DQ7</f>
        <v>18.2</v>
      </c>
      <c r="DM12" s="95">
        <f>DR7</f>
        <v>20.9</v>
      </c>
      <c r="DN12" s="95">
        <f>DS7</f>
        <v>21.1</v>
      </c>
      <c r="DO12" s="95">
        <f>DT7</f>
        <v>19</v>
      </c>
      <c r="DP12" s="84"/>
      <c r="DQ12" s="84"/>
      <c r="DR12" s="84"/>
      <c r="DS12" s="84"/>
      <c r="DT12" s="94" t="s">
        <v>146</v>
      </c>
      <c r="DU12" s="95">
        <f>DZ7</f>
        <v>109.9</v>
      </c>
      <c r="DV12" s="95">
        <f>EA7</f>
        <v>103.6</v>
      </c>
      <c r="DW12" s="95">
        <f>EB7</f>
        <v>95.7</v>
      </c>
      <c r="DX12" s="95">
        <f>EC7</f>
        <v>88.5</v>
      </c>
      <c r="DY12" s="95">
        <f>ED7</f>
        <v>92.4</v>
      </c>
      <c r="DZ12" s="84"/>
      <c r="EA12" s="84"/>
      <c r="EB12" s="84"/>
      <c r="EC12" s="84"/>
      <c r="ED12" s="94" t="s">
        <v>146</v>
      </c>
      <c r="EE12" s="95">
        <f>EJ7</f>
        <v>59.6</v>
      </c>
      <c r="EF12" s="95">
        <f>EK7</f>
        <v>60.3</v>
      </c>
      <c r="EG12" s="95">
        <f>EL7</f>
        <v>60.2</v>
      </c>
      <c r="EH12" s="95">
        <f>EM7</f>
        <v>61.2</v>
      </c>
      <c r="EI12" s="95">
        <f>EN7</f>
        <v>61.9</v>
      </c>
      <c r="EJ12" s="84"/>
      <c r="EK12" s="84"/>
      <c r="EL12" s="84"/>
      <c r="EM12" s="84"/>
      <c r="EN12" s="94" t="s">
        <v>146</v>
      </c>
      <c r="EO12" s="95">
        <f>ET7</f>
        <v>18.7</v>
      </c>
      <c r="EP12" s="95">
        <f>EU7</f>
        <v>20.5</v>
      </c>
      <c r="EQ12" s="95">
        <f>EV7</f>
        <v>21.4</v>
      </c>
      <c r="ER12" s="95">
        <f>EW7</f>
        <v>22.6</v>
      </c>
      <c r="ES12" s="95">
        <f>EX7</f>
        <v>22.2</v>
      </c>
      <c r="ET12" s="84"/>
      <c r="EU12" s="84"/>
      <c r="EV12" s="84"/>
      <c r="EW12" s="84"/>
      <c r="EX12" s="84"/>
      <c r="EY12" s="94" t="s">
        <v>146</v>
      </c>
      <c r="EZ12" s="95">
        <f>IF($EZ$8,FE7,"-")</f>
        <v>39.1</v>
      </c>
      <c r="FA12" s="95">
        <f>IF($EZ$8,FF7,"-")</f>
        <v>37.299999999999997</v>
      </c>
      <c r="FB12" s="95">
        <f>IF($EZ$8,FG7,"-")</f>
        <v>38</v>
      </c>
      <c r="FC12" s="95">
        <f>IF($EZ$8,FH7,"-")</f>
        <v>36.5</v>
      </c>
      <c r="FD12" s="95">
        <f>IF($EZ$8,FI7,"-")</f>
        <v>36.6</v>
      </c>
      <c r="FE12" s="84"/>
      <c r="FF12" s="84"/>
      <c r="FG12" s="84"/>
      <c r="FH12" s="84"/>
      <c r="FI12" s="94" t="s">
        <v>148</v>
      </c>
      <c r="FJ12" s="95">
        <f>IF($FJ$8,FO7,"-")</f>
        <v>21.4</v>
      </c>
      <c r="FK12" s="95">
        <f>IF($FJ$8,FP7,"-")</f>
        <v>19.3</v>
      </c>
      <c r="FL12" s="95">
        <f>IF($FJ$8,FQ7,"-")</f>
        <v>20.6</v>
      </c>
      <c r="FM12" s="95">
        <f>IF($FJ$8,FR7,"-")</f>
        <v>21.6</v>
      </c>
      <c r="FN12" s="95">
        <f>IF($FJ$8,FS7,"-")</f>
        <v>20</v>
      </c>
      <c r="FO12" s="84"/>
      <c r="FP12" s="84"/>
      <c r="FQ12" s="84"/>
      <c r="FR12" s="84"/>
      <c r="FS12" s="94" t="s">
        <v>148</v>
      </c>
      <c r="FT12" s="95">
        <f>IF($FT$8,FY7,"-")</f>
        <v>89.4</v>
      </c>
      <c r="FU12" s="95">
        <f>IF($FT$8,FZ7,"-")</f>
        <v>83.3</v>
      </c>
      <c r="FV12" s="95">
        <f>IF($FT$8,GA7,"-")</f>
        <v>73.2</v>
      </c>
      <c r="FW12" s="95">
        <f>IF($FT$8,GB7,"-")</f>
        <v>71.400000000000006</v>
      </c>
      <c r="FX12" s="95">
        <f>IF($FT$8,GC7,"-")</f>
        <v>82</v>
      </c>
      <c r="FY12" s="84"/>
      <c r="FZ12" s="84"/>
      <c r="GA12" s="84"/>
      <c r="GB12" s="84"/>
      <c r="GC12" s="94" t="s">
        <v>146</v>
      </c>
      <c r="GD12" s="95">
        <f>IF($GD$8,GI7,"-")</f>
        <v>61.7</v>
      </c>
      <c r="GE12" s="95">
        <f>IF($GD$8,GJ7,"-")</f>
        <v>62.1</v>
      </c>
      <c r="GF12" s="95">
        <f>IF($GD$8,GK7,"-")</f>
        <v>62.6</v>
      </c>
      <c r="GG12" s="95">
        <f>IF($GD$8,GL7,"-")</f>
        <v>63.4</v>
      </c>
      <c r="GH12" s="95">
        <f>IF($GD$8,GM7,"-")</f>
        <v>63.8</v>
      </c>
      <c r="GI12" s="84"/>
      <c r="GJ12" s="84"/>
      <c r="GK12" s="84"/>
      <c r="GL12" s="84"/>
      <c r="GM12" s="94" t="s">
        <v>146</v>
      </c>
      <c r="GN12" s="95">
        <f>IF($GN$8,GS7,"-")</f>
        <v>13.3</v>
      </c>
      <c r="GO12" s="95">
        <f>IF($GN$8,GT7,"-")</f>
        <v>14.4</v>
      </c>
      <c r="GP12" s="95">
        <f>IF($GN$8,GU7,"-")</f>
        <v>15.3</v>
      </c>
      <c r="GQ12" s="95">
        <f>IF($GN$8,GV7,"-")</f>
        <v>16.100000000000001</v>
      </c>
      <c r="GR12" s="95">
        <f>IF($GN$8,GW7,"-")</f>
        <v>15.2</v>
      </c>
      <c r="GS12" s="84"/>
      <c r="GT12" s="84"/>
      <c r="GU12" s="84"/>
      <c r="GV12" s="84"/>
      <c r="GW12" s="84"/>
      <c r="GX12" s="94" t="s">
        <v>146</v>
      </c>
      <c r="GY12" s="95" t="str">
        <f>IF($GY$8,HD7,"-")</f>
        <v>-</v>
      </c>
      <c r="GZ12" s="95" t="str">
        <f>IF($GY$8,HE7,"-")</f>
        <v>-</v>
      </c>
      <c r="HA12" s="95" t="str">
        <f>IF($GY$8,HF7,"-")</f>
        <v>-</v>
      </c>
      <c r="HB12" s="95" t="str">
        <f>IF($GY$8,HG7,"-")</f>
        <v>-</v>
      </c>
      <c r="HC12" s="95" t="str">
        <f>IF($GY$8,HH7,"-")</f>
        <v>-</v>
      </c>
      <c r="HD12" s="84"/>
      <c r="HE12" s="84"/>
      <c r="HF12" s="84"/>
      <c r="HG12" s="84"/>
      <c r="HH12" s="94" t="s">
        <v>146</v>
      </c>
      <c r="HI12" s="95" t="str">
        <f>IF($HI$8,HN7,"-")</f>
        <v>-</v>
      </c>
      <c r="HJ12" s="95" t="str">
        <f>IF($HI$8,HO7,"-")</f>
        <v>-</v>
      </c>
      <c r="HK12" s="95" t="str">
        <f>IF($HI$8,HP7,"-")</f>
        <v>-</v>
      </c>
      <c r="HL12" s="95" t="str">
        <f>IF($HI$8,HQ7,"-")</f>
        <v>-</v>
      </c>
      <c r="HM12" s="95" t="str">
        <f>IF($HI$8,HR7,"-")</f>
        <v>-</v>
      </c>
      <c r="HN12" s="84"/>
      <c r="HO12" s="84"/>
      <c r="HP12" s="84"/>
      <c r="HQ12" s="84"/>
      <c r="HR12" s="94" t="s">
        <v>146</v>
      </c>
      <c r="HS12" s="95" t="str">
        <f>IF($HS$8,HX7,"-")</f>
        <v>-</v>
      </c>
      <c r="HT12" s="95" t="str">
        <f>IF($HS$8,HY7,"-")</f>
        <v>-</v>
      </c>
      <c r="HU12" s="95" t="str">
        <f>IF($HS$8,HZ7,"-")</f>
        <v>-</v>
      </c>
      <c r="HV12" s="95" t="str">
        <f>IF($HS$8,IA7,"-")</f>
        <v>-</v>
      </c>
      <c r="HW12" s="95" t="str">
        <f>IF($HS$8,IB7,"-")</f>
        <v>-</v>
      </c>
      <c r="HX12" s="84"/>
      <c r="HY12" s="84"/>
      <c r="HZ12" s="84"/>
      <c r="IA12" s="84"/>
      <c r="IB12" s="94" t="s">
        <v>146</v>
      </c>
      <c r="IC12" s="95" t="str">
        <f>IF($IC$8,IH7,"-")</f>
        <v>-</v>
      </c>
      <c r="ID12" s="95" t="str">
        <f>IF($IC$8,II7,"-")</f>
        <v>-</v>
      </c>
      <c r="IE12" s="95" t="str">
        <f>IF($IC$8,IJ7,"-")</f>
        <v>-</v>
      </c>
      <c r="IF12" s="95" t="str">
        <f>IF($IC$8,IK7,"-")</f>
        <v>-</v>
      </c>
      <c r="IG12" s="95" t="str">
        <f>IF($IC$8,IL7,"-")</f>
        <v>-</v>
      </c>
      <c r="IH12" s="84"/>
      <c r="II12" s="84"/>
      <c r="IJ12" s="84"/>
      <c r="IK12" s="84"/>
      <c r="IL12" s="94" t="s">
        <v>146</v>
      </c>
      <c r="IM12" s="95" t="str">
        <f>IF($IM$8,IR7,"-")</f>
        <v>-</v>
      </c>
      <c r="IN12" s="95" t="str">
        <f>IF($IM$8,IS7,"-")</f>
        <v>-</v>
      </c>
      <c r="IO12" s="95" t="str">
        <f>IF($IM$8,IT7,"-")</f>
        <v>-</v>
      </c>
      <c r="IP12" s="95" t="str">
        <f>IF($IM$8,IU7,"-")</f>
        <v>-</v>
      </c>
      <c r="IQ12" s="95" t="str">
        <f>IF($IM$8,IV7,"-")</f>
        <v>-</v>
      </c>
      <c r="IR12" s="84"/>
      <c r="IS12" s="84"/>
      <c r="IT12" s="84"/>
      <c r="IU12" s="84"/>
      <c r="IV12" s="84"/>
      <c r="IW12" s="94" t="s">
        <v>146</v>
      </c>
      <c r="IX12" s="95">
        <f>IF($IX$8,JC7,"-")</f>
        <v>14</v>
      </c>
      <c r="IY12" s="95">
        <f>IF($IX$8,JD7,"-")</f>
        <v>15.5</v>
      </c>
      <c r="IZ12" s="95">
        <f>IF($IX$8,JE7,"-")</f>
        <v>13.1</v>
      </c>
      <c r="JA12" s="95">
        <f>IF($IX$8,JF7,"-")</f>
        <v>19.899999999999999</v>
      </c>
      <c r="JB12" s="95">
        <f>IF($IX$8,JG7,"-")</f>
        <v>16.899999999999999</v>
      </c>
      <c r="JC12" s="84"/>
      <c r="JD12" s="84"/>
      <c r="JE12" s="84"/>
      <c r="JF12" s="84"/>
      <c r="JG12" s="94" t="s">
        <v>146</v>
      </c>
      <c r="JH12" s="95">
        <f>IF($JH$8,JM7,"-")</f>
        <v>20.100000000000001</v>
      </c>
      <c r="JI12" s="95">
        <f>IF($JH$8,JN7,"-")</f>
        <v>28.4</v>
      </c>
      <c r="JJ12" s="95">
        <f>IF($JH$8,JO7,"-")</f>
        <v>25</v>
      </c>
      <c r="JK12" s="95">
        <f>IF($JH$8,JP7,"-")</f>
        <v>12.9</v>
      </c>
      <c r="JL12" s="95">
        <f>IF($JH$8,JQ7,"-")</f>
        <v>14</v>
      </c>
      <c r="JM12" s="84"/>
      <c r="JN12" s="84"/>
      <c r="JO12" s="84"/>
      <c r="JP12" s="84"/>
      <c r="JQ12" s="94" t="s">
        <v>149</v>
      </c>
      <c r="JR12" s="95">
        <f>IF($JR$8,JW7,"-")</f>
        <v>224.7</v>
      </c>
      <c r="JS12" s="95">
        <f>IF($JR$8,JX7,"-")</f>
        <v>167.2</v>
      </c>
      <c r="JT12" s="95">
        <f>IF($JR$8,JY7,"-")</f>
        <v>267.7</v>
      </c>
      <c r="JU12" s="95">
        <f>IF($JR$8,JZ7,"-")</f>
        <v>155.5</v>
      </c>
      <c r="JV12" s="95">
        <f>IF($JR$8,KA7,"-")</f>
        <v>121</v>
      </c>
      <c r="JW12" s="84"/>
      <c r="JX12" s="84"/>
      <c r="JY12" s="84"/>
      <c r="JZ12" s="84"/>
      <c r="KA12" s="94" t="s">
        <v>146</v>
      </c>
      <c r="KB12" s="95">
        <f>IF($KB$8,KG7,"-")</f>
        <v>48.7</v>
      </c>
      <c r="KC12" s="95">
        <f>IF($KB$8,KH7,"-")</f>
        <v>53.3</v>
      </c>
      <c r="KD12" s="95">
        <f>IF($KB$8,KI7,"-")</f>
        <v>29</v>
      </c>
      <c r="KE12" s="95">
        <f>IF($KB$8,KJ7,"-")</f>
        <v>32.4</v>
      </c>
      <c r="KF12" s="95">
        <f>IF($KB$8,KK7,"-")</f>
        <v>42.4</v>
      </c>
      <c r="KG12" s="84"/>
      <c r="KH12" s="84"/>
      <c r="KI12" s="84"/>
      <c r="KJ12" s="84"/>
      <c r="KK12" s="94" t="s">
        <v>146</v>
      </c>
      <c r="KL12" s="95">
        <f>IF($KL$8,KQ7,"-")</f>
        <v>100</v>
      </c>
      <c r="KM12" s="95">
        <f>IF($KL$8,KR7,"-")</f>
        <v>100</v>
      </c>
      <c r="KN12" s="95">
        <f>IF($KL$8,KS7,"-")</f>
        <v>100</v>
      </c>
      <c r="KO12" s="95">
        <f>IF($KL$8,KT7,"-")</f>
        <v>100</v>
      </c>
      <c r="KP12" s="95">
        <f>IF($KL$8,KU7,"-")</f>
        <v>100</v>
      </c>
      <c r="KQ12" s="84"/>
      <c r="KR12" s="84"/>
      <c r="KS12" s="84"/>
      <c r="KT12" s="84"/>
      <c r="KU12" s="84"/>
      <c r="KV12" s="94" t="s">
        <v>149</v>
      </c>
      <c r="KW12" s="95">
        <f>IF($KW$8,LB7,"-")</f>
        <v>11.8</v>
      </c>
      <c r="KX12" s="95">
        <f>IF($KW$8,LC7,"-")</f>
        <v>15.3</v>
      </c>
      <c r="KY12" s="95">
        <f>IF($KW$8,LD7,"-")</f>
        <v>15.4</v>
      </c>
      <c r="KZ12" s="95">
        <f>IF($KW$8,LE7,"-")</f>
        <v>15.1</v>
      </c>
      <c r="LA12" s="95">
        <f>IF($KW$8,LF7,"-")</f>
        <v>15.5</v>
      </c>
      <c r="LB12" s="84"/>
      <c r="LC12" s="84"/>
      <c r="LD12" s="84"/>
      <c r="LE12" s="84"/>
      <c r="LF12" s="94" t="s">
        <v>146</v>
      </c>
      <c r="LG12" s="95">
        <f>IF($LG$8,LL7,"-")</f>
        <v>1.4</v>
      </c>
      <c r="LH12" s="95">
        <f>IF($LG$8,LM7,"-")</f>
        <v>2.4</v>
      </c>
      <c r="LI12" s="95">
        <f>IF($LG$8,LN7,"-")</f>
        <v>4.0999999999999996</v>
      </c>
      <c r="LJ12" s="95">
        <f>IF($LG$8,LO7,"-")</f>
        <v>2.2000000000000002</v>
      </c>
      <c r="LK12" s="95">
        <f>IF($LG$8,LP7,"-")</f>
        <v>2.4</v>
      </c>
      <c r="LL12" s="84"/>
      <c r="LM12" s="84"/>
      <c r="LN12" s="84"/>
      <c r="LO12" s="84"/>
      <c r="LP12" s="94" t="s">
        <v>149</v>
      </c>
      <c r="LQ12" s="95">
        <f>IF($LQ$8,LV7,"-")</f>
        <v>596.79999999999995</v>
      </c>
      <c r="LR12" s="95">
        <f>IF($LQ$8,LW7,"-")</f>
        <v>494.6</v>
      </c>
      <c r="LS12" s="95">
        <f>IF($LQ$8,LX7,"-")</f>
        <v>469.5</v>
      </c>
      <c r="LT12" s="95">
        <f>IF($LQ$8,LY7,"-")</f>
        <v>391.3</v>
      </c>
      <c r="LU12" s="95">
        <f>IF($LQ$8,LZ7,"-")</f>
        <v>270.5</v>
      </c>
      <c r="LV12" s="84"/>
      <c r="LW12" s="84"/>
      <c r="LX12" s="84"/>
      <c r="LY12" s="84"/>
      <c r="LZ12" s="94" t="s">
        <v>146</v>
      </c>
      <c r="MA12" s="95">
        <f>IF($MA$8,MF7,"-")</f>
        <v>5.6</v>
      </c>
      <c r="MB12" s="95">
        <f>IF($MA$8,MG7,"-")</f>
        <v>11.5</v>
      </c>
      <c r="MC12" s="95">
        <f>IF($MA$8,MH7,"-")</f>
        <v>16.100000000000001</v>
      </c>
      <c r="MD12" s="95">
        <f>IF($MA$8,MI7,"-")</f>
        <v>22.3</v>
      </c>
      <c r="ME12" s="95">
        <f>IF($MA$8,MJ7,"-")</f>
        <v>27.3</v>
      </c>
      <c r="MF12" s="84"/>
      <c r="MG12" s="84"/>
      <c r="MH12" s="84"/>
      <c r="MI12" s="84"/>
      <c r="MJ12" s="94" t="s">
        <v>150</v>
      </c>
      <c r="MK12" s="95">
        <f>IF($MK$8,MP7,"-")</f>
        <v>100</v>
      </c>
      <c r="ML12" s="95">
        <f>IF($MK$8,MQ7,"-")</f>
        <v>100</v>
      </c>
      <c r="MM12" s="95">
        <f>IF($MK$8,MR7,"-")</f>
        <v>100</v>
      </c>
      <c r="MN12" s="95">
        <f>IF($MK$8,MS7,"-")</f>
        <v>100</v>
      </c>
      <c r="MO12" s="95">
        <f>IF($MK$8,MT7,"-")</f>
        <v>100</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151</v>
      </c>
      <c r="AY13" s="95">
        <f>$BI$7</f>
        <v>100</v>
      </c>
      <c r="AZ13" s="95">
        <f>$BI$7</f>
        <v>100</v>
      </c>
      <c r="BA13" s="95">
        <f>$BI$7</f>
        <v>100</v>
      </c>
      <c r="BB13" s="95">
        <f>$BI$7</f>
        <v>100</v>
      </c>
      <c r="BC13" s="95">
        <f>$BI$7</f>
        <v>100</v>
      </c>
      <c r="BD13" s="84"/>
      <c r="BE13" s="84"/>
      <c r="BF13" s="84"/>
      <c r="BG13" s="84"/>
      <c r="BH13" s="84"/>
      <c r="BI13" s="94" t="s">
        <v>151</v>
      </c>
      <c r="BJ13" s="95">
        <f>$BT$7</f>
        <v>100</v>
      </c>
      <c r="BK13" s="95">
        <f>$BT$7</f>
        <v>100</v>
      </c>
      <c r="BL13" s="95">
        <f>$BT$7</f>
        <v>100</v>
      </c>
      <c r="BM13" s="95">
        <f>$BT$7</f>
        <v>100</v>
      </c>
      <c r="BN13" s="95">
        <f>$BT$7</f>
        <v>100</v>
      </c>
      <c r="BO13" s="84"/>
      <c r="BP13" s="84"/>
      <c r="BQ13" s="84"/>
      <c r="BR13" s="84"/>
      <c r="BS13" s="84"/>
      <c r="BT13" s="94" t="s">
        <v>151</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152</v>
      </c>
      <c r="C14" s="99"/>
      <c r="D14" s="100"/>
      <c r="E14" s="99"/>
      <c r="F14" s="206" t="s">
        <v>153</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154</v>
      </c>
      <c r="C15" s="196"/>
      <c r="D15" s="100"/>
      <c r="E15" s="97">
        <v>1</v>
      </c>
      <c r="F15" s="196" t="s">
        <v>155</v>
      </c>
      <c r="G15" s="196"/>
      <c r="H15" s="102" t="s">
        <v>156</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157</v>
      </c>
      <c r="AY15" s="103"/>
      <c r="AZ15" s="103"/>
      <c r="BA15" s="103"/>
      <c r="BB15" s="103"/>
      <c r="BC15" s="103"/>
      <c r="BD15" s="100"/>
      <c r="BE15" s="100"/>
      <c r="BF15" s="100"/>
      <c r="BG15" s="100"/>
      <c r="BH15" s="100"/>
      <c r="BI15" s="101" t="s">
        <v>157</v>
      </c>
      <c r="BJ15" s="103"/>
      <c r="BK15" s="103"/>
      <c r="BL15" s="103"/>
      <c r="BM15" s="103"/>
      <c r="BN15" s="103"/>
      <c r="BO15" s="100"/>
      <c r="BP15" s="100"/>
      <c r="BQ15" s="100"/>
      <c r="BR15" s="100"/>
      <c r="BS15" s="100"/>
      <c r="BT15" s="101" t="s">
        <v>157</v>
      </c>
      <c r="BU15" s="103"/>
      <c r="BV15" s="103"/>
      <c r="BW15" s="103"/>
      <c r="BX15" s="103"/>
      <c r="BY15" s="103"/>
      <c r="BZ15" s="100"/>
      <c r="CA15" s="100"/>
      <c r="CB15" s="100"/>
      <c r="CC15" s="100"/>
      <c r="CD15" s="100"/>
      <c r="CE15" s="101" t="s">
        <v>157</v>
      </c>
      <c r="CF15" s="103"/>
      <c r="CG15" s="103"/>
      <c r="CH15" s="103"/>
      <c r="CI15" s="103"/>
      <c r="CJ15" s="103"/>
      <c r="CK15" s="100"/>
      <c r="CL15" s="100"/>
      <c r="CM15" s="100"/>
      <c r="CN15" s="100"/>
      <c r="CO15" s="101" t="s">
        <v>157</v>
      </c>
      <c r="CP15" s="103"/>
      <c r="CQ15" s="103"/>
      <c r="CR15" s="103"/>
      <c r="CS15" s="103"/>
      <c r="CT15" s="103"/>
      <c r="CU15" s="100"/>
      <c r="CV15" s="100"/>
      <c r="CW15" s="100"/>
      <c r="CX15" s="100"/>
      <c r="CY15" s="100"/>
      <c r="CZ15" s="101" t="s">
        <v>157</v>
      </c>
      <c r="DA15" s="103"/>
      <c r="DB15" s="103"/>
      <c r="DC15" s="103"/>
      <c r="DD15" s="103"/>
      <c r="DE15" s="103"/>
      <c r="DF15" s="100"/>
      <c r="DG15" s="100"/>
      <c r="DH15" s="100"/>
      <c r="DI15" s="100"/>
      <c r="DJ15" s="101" t="s">
        <v>157</v>
      </c>
      <c r="DK15" s="103"/>
      <c r="DL15" s="103"/>
      <c r="DM15" s="103"/>
      <c r="DN15" s="103"/>
      <c r="DO15" s="103"/>
      <c r="DP15" s="100"/>
      <c r="DQ15" s="100"/>
      <c r="DR15" s="100"/>
      <c r="DS15" s="100"/>
      <c r="DT15" s="101" t="s">
        <v>157</v>
      </c>
      <c r="DU15" s="103"/>
      <c r="DV15" s="103"/>
      <c r="DW15" s="103"/>
      <c r="DX15" s="103"/>
      <c r="DY15" s="103"/>
      <c r="DZ15" s="100"/>
      <c r="EA15" s="100"/>
      <c r="EB15" s="100"/>
      <c r="EC15" s="100"/>
      <c r="ED15" s="101" t="s">
        <v>157</v>
      </c>
      <c r="EE15" s="103"/>
      <c r="EF15" s="103"/>
      <c r="EG15" s="103"/>
      <c r="EH15" s="103"/>
      <c r="EI15" s="103"/>
      <c r="EJ15" s="100"/>
      <c r="EK15" s="100"/>
      <c r="EL15" s="100"/>
      <c r="EM15" s="100"/>
      <c r="EN15" s="101" t="s">
        <v>157</v>
      </c>
      <c r="EO15" s="103"/>
      <c r="EP15" s="103"/>
      <c r="EQ15" s="103"/>
      <c r="ER15" s="103"/>
      <c r="ES15" s="103"/>
      <c r="ET15" s="100"/>
      <c r="EU15" s="100"/>
      <c r="EV15" s="100"/>
      <c r="EW15" s="100"/>
      <c r="EX15" s="100"/>
      <c r="EY15" s="101" t="s">
        <v>157</v>
      </c>
      <c r="EZ15" s="103"/>
      <c r="FA15" s="103"/>
      <c r="FB15" s="103"/>
      <c r="FC15" s="103"/>
      <c r="FD15" s="103"/>
      <c r="FE15" s="100"/>
      <c r="FF15" s="100"/>
      <c r="FG15" s="100"/>
      <c r="FH15" s="100"/>
      <c r="FI15" s="101" t="s">
        <v>157</v>
      </c>
      <c r="FJ15" s="103"/>
      <c r="FK15" s="103"/>
      <c r="FL15" s="103"/>
      <c r="FM15" s="103"/>
      <c r="FN15" s="103"/>
      <c r="FO15" s="100"/>
      <c r="FP15" s="100"/>
      <c r="FQ15" s="100"/>
      <c r="FR15" s="100"/>
      <c r="FS15" s="101" t="s">
        <v>157</v>
      </c>
      <c r="FT15" s="103"/>
      <c r="FU15" s="103"/>
      <c r="FV15" s="103"/>
      <c r="FW15" s="103"/>
      <c r="FX15" s="103"/>
      <c r="FY15" s="100"/>
      <c r="FZ15" s="100"/>
      <c r="GA15" s="100"/>
      <c r="GB15" s="100"/>
      <c r="GC15" s="101" t="s">
        <v>157</v>
      </c>
      <c r="GD15" s="103"/>
      <c r="GE15" s="103"/>
      <c r="GF15" s="103"/>
      <c r="GG15" s="103"/>
      <c r="GH15" s="103"/>
      <c r="GI15" s="100"/>
      <c r="GJ15" s="100"/>
      <c r="GK15" s="100"/>
      <c r="GL15" s="100"/>
      <c r="GM15" s="101" t="s">
        <v>157</v>
      </c>
      <c r="GN15" s="103"/>
      <c r="GO15" s="103"/>
      <c r="GP15" s="103"/>
      <c r="GQ15" s="103"/>
      <c r="GR15" s="103"/>
      <c r="GS15" s="100"/>
      <c r="GT15" s="100"/>
      <c r="GU15" s="100"/>
      <c r="GV15" s="100"/>
      <c r="GW15" s="100"/>
      <c r="GX15" s="101" t="s">
        <v>157</v>
      </c>
      <c r="GY15" s="103"/>
      <c r="GZ15" s="103"/>
      <c r="HA15" s="103"/>
      <c r="HB15" s="103"/>
      <c r="HC15" s="103"/>
      <c r="HD15" s="100"/>
      <c r="HE15" s="100"/>
      <c r="HF15" s="100"/>
      <c r="HG15" s="100"/>
      <c r="HH15" s="101" t="s">
        <v>157</v>
      </c>
      <c r="HI15" s="103"/>
      <c r="HJ15" s="103"/>
      <c r="HK15" s="103"/>
      <c r="HL15" s="103"/>
      <c r="HM15" s="103"/>
      <c r="HN15" s="100"/>
      <c r="HO15" s="100"/>
      <c r="HP15" s="100"/>
      <c r="HQ15" s="100"/>
      <c r="HR15" s="101" t="s">
        <v>157</v>
      </c>
      <c r="HS15" s="103"/>
      <c r="HT15" s="103"/>
      <c r="HU15" s="103"/>
      <c r="HV15" s="103"/>
      <c r="HW15" s="103"/>
      <c r="HX15" s="100"/>
      <c r="HY15" s="100"/>
      <c r="HZ15" s="100"/>
      <c r="IA15" s="100"/>
      <c r="IB15" s="101" t="s">
        <v>157</v>
      </c>
      <c r="IC15" s="103"/>
      <c r="ID15" s="103"/>
      <c r="IE15" s="103"/>
      <c r="IF15" s="103"/>
      <c r="IG15" s="103"/>
      <c r="IH15" s="100"/>
      <c r="II15" s="100"/>
      <c r="IJ15" s="100"/>
      <c r="IK15" s="100"/>
      <c r="IL15" s="101" t="s">
        <v>157</v>
      </c>
      <c r="IM15" s="103"/>
      <c r="IN15" s="103"/>
      <c r="IO15" s="103"/>
      <c r="IP15" s="103"/>
      <c r="IQ15" s="103"/>
      <c r="IR15" s="100"/>
      <c r="IS15" s="100"/>
      <c r="IT15" s="100"/>
      <c r="IU15" s="100"/>
      <c r="IV15" s="100"/>
      <c r="IW15" s="101" t="s">
        <v>157</v>
      </c>
      <c r="IX15" s="103"/>
      <c r="IY15" s="103"/>
      <c r="IZ15" s="103"/>
      <c r="JA15" s="103"/>
      <c r="JB15" s="103"/>
      <c r="JC15" s="100"/>
      <c r="JD15" s="100"/>
      <c r="JE15" s="100"/>
      <c r="JF15" s="100"/>
      <c r="JG15" s="101" t="s">
        <v>157</v>
      </c>
      <c r="JH15" s="103"/>
      <c r="JI15" s="103"/>
      <c r="JJ15" s="103"/>
      <c r="JK15" s="103"/>
      <c r="JL15" s="103"/>
      <c r="JM15" s="100"/>
      <c r="JN15" s="100"/>
      <c r="JO15" s="100"/>
      <c r="JP15" s="100"/>
      <c r="JQ15" s="101" t="s">
        <v>157</v>
      </c>
      <c r="JR15" s="103"/>
      <c r="JS15" s="103"/>
      <c r="JT15" s="103"/>
      <c r="JU15" s="103"/>
      <c r="JV15" s="103"/>
      <c r="JW15" s="100"/>
      <c r="JX15" s="100"/>
      <c r="JY15" s="100"/>
      <c r="JZ15" s="100"/>
      <c r="KA15" s="101" t="s">
        <v>157</v>
      </c>
      <c r="KB15" s="103"/>
      <c r="KC15" s="103"/>
      <c r="KD15" s="103"/>
      <c r="KE15" s="103"/>
      <c r="KF15" s="103"/>
      <c r="KG15" s="100"/>
      <c r="KH15" s="100"/>
      <c r="KI15" s="100"/>
      <c r="KJ15" s="100"/>
      <c r="KK15" s="101" t="s">
        <v>157</v>
      </c>
      <c r="KL15" s="103"/>
      <c r="KM15" s="103"/>
      <c r="KN15" s="103"/>
      <c r="KO15" s="103"/>
      <c r="KP15" s="103"/>
      <c r="KQ15" s="100"/>
      <c r="KR15" s="100"/>
      <c r="KS15" s="100"/>
      <c r="KT15" s="100"/>
      <c r="KU15" s="100"/>
      <c r="KV15" s="101" t="s">
        <v>157</v>
      </c>
      <c r="KW15" s="103"/>
      <c r="KX15" s="103"/>
      <c r="KY15" s="103"/>
      <c r="KZ15" s="103"/>
      <c r="LA15" s="103"/>
      <c r="LB15" s="100"/>
      <c r="LC15" s="100"/>
      <c r="LD15" s="100"/>
      <c r="LE15" s="100"/>
      <c r="LF15" s="101" t="s">
        <v>157</v>
      </c>
      <c r="LG15" s="103"/>
      <c r="LH15" s="103"/>
      <c r="LI15" s="103"/>
      <c r="LJ15" s="103"/>
      <c r="LK15" s="103"/>
      <c r="LL15" s="100"/>
      <c r="LM15" s="100"/>
      <c r="LN15" s="100"/>
      <c r="LO15" s="100"/>
      <c r="LP15" s="101" t="s">
        <v>157</v>
      </c>
      <c r="LQ15" s="103"/>
      <c r="LR15" s="103"/>
      <c r="LS15" s="103"/>
      <c r="LT15" s="103"/>
      <c r="LU15" s="103"/>
      <c r="LV15" s="100"/>
      <c r="LW15" s="100"/>
      <c r="LX15" s="100"/>
      <c r="LY15" s="100"/>
      <c r="LZ15" s="101" t="s">
        <v>157</v>
      </c>
      <c r="MA15" s="103"/>
      <c r="MB15" s="103"/>
      <c r="MC15" s="103"/>
      <c r="MD15" s="103"/>
      <c r="ME15" s="103"/>
      <c r="MF15" s="100"/>
      <c r="MG15" s="100"/>
      <c r="MH15" s="100"/>
      <c r="MI15" s="100"/>
      <c r="MJ15" s="101" t="s">
        <v>157</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158</v>
      </c>
      <c r="C16" s="196"/>
      <c r="D16" s="100"/>
      <c r="E16" s="97">
        <f>E15+1</f>
        <v>2</v>
      </c>
      <c r="F16" s="196" t="s">
        <v>159</v>
      </c>
      <c r="G16" s="196"/>
      <c r="H16" s="102" t="s">
        <v>160</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161</v>
      </c>
      <c r="C17" s="196"/>
      <c r="D17" s="100"/>
      <c r="E17" s="97">
        <f t="shared" ref="E17" si="8">E16+1</f>
        <v>3</v>
      </c>
      <c r="F17" s="196" t="s">
        <v>162</v>
      </c>
      <c r="G17" s="196"/>
      <c r="H17" s="102" t="s">
        <v>163</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164</v>
      </c>
      <c r="AY17" s="106">
        <f>IF(AY7="-",NA(),AY7)</f>
        <v>119</v>
      </c>
      <c r="AZ17" s="106">
        <f t="shared" ref="AZ17:BC17" si="9">IF(AZ7="-",NA(),AZ7)</f>
        <v>125.8</v>
      </c>
      <c r="BA17" s="106">
        <f t="shared" si="9"/>
        <v>98.9</v>
      </c>
      <c r="BB17" s="106">
        <f t="shared" si="9"/>
        <v>98.2</v>
      </c>
      <c r="BC17" s="106">
        <f t="shared" si="9"/>
        <v>117.3</v>
      </c>
      <c r="BD17" s="100"/>
      <c r="BE17" s="100"/>
      <c r="BF17" s="100"/>
      <c r="BG17" s="100"/>
      <c r="BH17" s="100"/>
      <c r="BI17" s="105" t="s">
        <v>164</v>
      </c>
      <c r="BJ17" s="106">
        <f>IF(BJ7="-",NA(),BJ7)</f>
        <v>122.7</v>
      </c>
      <c r="BK17" s="106">
        <f t="shared" ref="BK17:BN17" si="10">IF(BK7="-",NA(),BK7)</f>
        <v>129.1</v>
      </c>
      <c r="BL17" s="106">
        <f t="shared" si="10"/>
        <v>99.7</v>
      </c>
      <c r="BM17" s="106">
        <f t="shared" si="10"/>
        <v>96</v>
      </c>
      <c r="BN17" s="106">
        <f t="shared" si="10"/>
        <v>117.3</v>
      </c>
      <c r="BO17" s="100"/>
      <c r="BP17" s="100"/>
      <c r="BQ17" s="100"/>
      <c r="BR17" s="100"/>
      <c r="BS17" s="100"/>
      <c r="BT17" s="105" t="s">
        <v>165</v>
      </c>
      <c r="BU17" s="106">
        <f>IF(BU7="-",NA(),BU7)</f>
        <v>274.8</v>
      </c>
      <c r="BV17" s="106">
        <f t="shared" ref="BV17:BY17" si="11">IF(BV7="-",NA(),BV7)</f>
        <v>307.8</v>
      </c>
      <c r="BW17" s="106">
        <f t="shared" si="11"/>
        <v>245</v>
      </c>
      <c r="BX17" s="106">
        <f t="shared" si="11"/>
        <v>260.5</v>
      </c>
      <c r="BY17" s="106">
        <f t="shared" si="11"/>
        <v>390.9</v>
      </c>
      <c r="BZ17" s="100"/>
      <c r="CA17" s="100"/>
      <c r="CB17" s="100"/>
      <c r="CC17" s="100"/>
      <c r="CD17" s="100"/>
      <c r="CE17" s="105" t="s">
        <v>164</v>
      </c>
      <c r="CF17" s="106">
        <f>IF(CF7="-",NA(),CF7)</f>
        <v>10816.3</v>
      </c>
      <c r="CG17" s="106">
        <f t="shared" ref="CG17:CJ17" si="12">IF(CG7="-",NA(),CG7)</f>
        <v>10418</v>
      </c>
      <c r="CH17" s="106">
        <f t="shared" si="12"/>
        <v>13449.8</v>
      </c>
      <c r="CI17" s="106">
        <f t="shared" si="12"/>
        <v>15515.8</v>
      </c>
      <c r="CJ17" s="106">
        <f t="shared" si="12"/>
        <v>12262</v>
      </c>
      <c r="CK17" s="100"/>
      <c r="CL17" s="100"/>
      <c r="CM17" s="100"/>
      <c r="CN17" s="100"/>
      <c r="CO17" s="105" t="s">
        <v>164</v>
      </c>
      <c r="CP17" s="107">
        <f>IF(CP7="-",NA(),CP7)</f>
        <v>920964</v>
      </c>
      <c r="CQ17" s="107">
        <f t="shared" ref="CQ17:CT17" si="13">IF(CQ7="-",NA(),CQ7)</f>
        <v>1027373</v>
      </c>
      <c r="CR17" s="107">
        <f t="shared" si="13"/>
        <v>578208</v>
      </c>
      <c r="CS17" s="107">
        <f t="shared" si="13"/>
        <v>539482</v>
      </c>
      <c r="CT17" s="107">
        <f t="shared" si="13"/>
        <v>864872</v>
      </c>
      <c r="CU17" s="100"/>
      <c r="CV17" s="100"/>
      <c r="CW17" s="100"/>
      <c r="CX17" s="100"/>
      <c r="CY17" s="100"/>
      <c r="CZ17" s="105" t="s">
        <v>164</v>
      </c>
      <c r="DA17" s="106">
        <f>IF(DA7="-",NA(),DA7)</f>
        <v>39.700000000000003</v>
      </c>
      <c r="DB17" s="106">
        <f t="shared" ref="DB17:DE17" si="14">IF(DB7="-",NA(),DB7)</f>
        <v>40.299999999999997</v>
      </c>
      <c r="DC17" s="106">
        <f t="shared" si="14"/>
        <v>34.1</v>
      </c>
      <c r="DD17" s="106">
        <f t="shared" si="14"/>
        <v>30.2</v>
      </c>
      <c r="DE17" s="106">
        <f t="shared" si="14"/>
        <v>30.3</v>
      </c>
      <c r="DF17" s="100"/>
      <c r="DG17" s="100"/>
      <c r="DH17" s="100"/>
      <c r="DI17" s="100"/>
      <c r="DJ17" s="105" t="s">
        <v>164</v>
      </c>
      <c r="DK17" s="106">
        <f>IF(DK7="-",NA(),DK7)</f>
        <v>33.6</v>
      </c>
      <c r="DL17" s="106">
        <f t="shared" ref="DL17:DO17" si="15">IF(DL7="-",NA(),DL7)</f>
        <v>28.4</v>
      </c>
      <c r="DM17" s="106">
        <f t="shared" si="15"/>
        <v>24.4</v>
      </c>
      <c r="DN17" s="106">
        <f t="shared" si="15"/>
        <v>20.2</v>
      </c>
      <c r="DO17" s="106">
        <f t="shared" si="15"/>
        <v>11.6</v>
      </c>
      <c r="DP17" s="100"/>
      <c r="DQ17" s="100"/>
      <c r="DR17" s="100"/>
      <c r="DS17" s="100"/>
      <c r="DT17" s="105" t="s">
        <v>165</v>
      </c>
      <c r="DU17" s="106">
        <f>IF(DU7="-",NA(),DU7)</f>
        <v>301.2</v>
      </c>
      <c r="DV17" s="106">
        <f t="shared" ref="DV17:DY17" si="16">IF(DV7="-",NA(),DV7)</f>
        <v>265.2</v>
      </c>
      <c r="DW17" s="106">
        <f t="shared" si="16"/>
        <v>287.60000000000002</v>
      </c>
      <c r="DX17" s="106">
        <f t="shared" si="16"/>
        <v>305.5</v>
      </c>
      <c r="DY17" s="106">
        <f t="shared" si="16"/>
        <v>440.3</v>
      </c>
      <c r="DZ17" s="100"/>
      <c r="EA17" s="100"/>
      <c r="EB17" s="100"/>
      <c r="EC17" s="100"/>
      <c r="ED17" s="105" t="s">
        <v>164</v>
      </c>
      <c r="EE17" s="106">
        <f>IF(EE7="-",NA(),EE7)</f>
        <v>55.3</v>
      </c>
      <c r="EF17" s="106">
        <f t="shared" ref="EF17:EI17" si="17">IF(EF7="-",NA(),EF7)</f>
        <v>55.9</v>
      </c>
      <c r="EG17" s="106">
        <f t="shared" si="17"/>
        <v>57.7</v>
      </c>
      <c r="EH17" s="106">
        <f t="shared" si="17"/>
        <v>56.6</v>
      </c>
      <c r="EI17" s="106">
        <f t="shared" si="17"/>
        <v>58.5</v>
      </c>
      <c r="EJ17" s="100"/>
      <c r="EK17" s="100"/>
      <c r="EL17" s="100"/>
      <c r="EM17" s="100"/>
      <c r="EN17" s="105" t="s">
        <v>164</v>
      </c>
      <c r="EO17" s="106">
        <f>IF(EO7="-",NA(),EO7)</f>
        <v>25.7</v>
      </c>
      <c r="EP17" s="106">
        <f t="shared" ref="EP17:ES17" si="18">IF(EP7="-",NA(),EP7)</f>
        <v>29.6</v>
      </c>
      <c r="EQ17" s="106">
        <f t="shared" si="18"/>
        <v>34</v>
      </c>
      <c r="ER17" s="106">
        <f t="shared" si="18"/>
        <v>33.5</v>
      </c>
      <c r="ES17" s="106">
        <f t="shared" si="18"/>
        <v>34.6</v>
      </c>
      <c r="ET17" s="100"/>
      <c r="EU17" s="100"/>
      <c r="EV17" s="100"/>
      <c r="EW17" s="100"/>
      <c r="EX17" s="100"/>
      <c r="EY17" s="105" t="s">
        <v>164</v>
      </c>
      <c r="EZ17" s="106">
        <f>IF(EZ7="-",NA(),EZ7)</f>
        <v>46.7</v>
      </c>
      <c r="FA17" s="106">
        <f t="shared" ref="FA17:FD17" si="19">IF(FA7="-",NA(),FA7)</f>
        <v>46.6</v>
      </c>
      <c r="FB17" s="106">
        <f t="shared" si="19"/>
        <v>38.6</v>
      </c>
      <c r="FC17" s="106">
        <f t="shared" si="19"/>
        <v>34</v>
      </c>
      <c r="FD17" s="106">
        <f t="shared" si="19"/>
        <v>33.9</v>
      </c>
      <c r="FE17" s="100"/>
      <c r="FF17" s="100"/>
      <c r="FG17" s="100"/>
      <c r="FH17" s="100"/>
      <c r="FI17" s="105" t="s">
        <v>164</v>
      </c>
      <c r="FJ17" s="106">
        <f>IF(FJ7="-",NA(),FJ7)</f>
        <v>39.4</v>
      </c>
      <c r="FK17" s="106">
        <f t="shared" ref="FK17:FN17" si="20">IF(FK7="-",NA(),FK7)</f>
        <v>35.799999999999997</v>
      </c>
      <c r="FL17" s="106">
        <f t="shared" si="20"/>
        <v>30.6</v>
      </c>
      <c r="FM17" s="106">
        <f t="shared" si="20"/>
        <v>24.9</v>
      </c>
      <c r="FN17" s="106">
        <f t="shared" si="20"/>
        <v>13.4</v>
      </c>
      <c r="FO17" s="100"/>
      <c r="FP17" s="100"/>
      <c r="FQ17" s="100"/>
      <c r="FR17" s="100"/>
      <c r="FS17" s="105" t="s">
        <v>164</v>
      </c>
      <c r="FT17" s="106">
        <f>IF(FT7="-",NA(),FT7)</f>
        <v>173.8</v>
      </c>
      <c r="FU17" s="106">
        <f t="shared" ref="FU17:FX17" si="21">IF(FU7="-",NA(),FU7)</f>
        <v>152.1</v>
      </c>
      <c r="FV17" s="106">
        <f t="shared" si="21"/>
        <v>166.5</v>
      </c>
      <c r="FW17" s="106">
        <f t="shared" si="21"/>
        <v>199.1</v>
      </c>
      <c r="FX17" s="106">
        <f t="shared" si="21"/>
        <v>391.6</v>
      </c>
      <c r="FY17" s="100"/>
      <c r="FZ17" s="100"/>
      <c r="GA17" s="100"/>
      <c r="GB17" s="100"/>
      <c r="GC17" s="105" t="s">
        <v>166</v>
      </c>
      <c r="GD17" s="106">
        <f>IF(GD7="-",NA(),GD7)</f>
        <v>62.9</v>
      </c>
      <c r="GE17" s="106">
        <f t="shared" ref="GE17:GH17" si="22">IF(GE7="-",NA(),GE7)</f>
        <v>62.6</v>
      </c>
      <c r="GF17" s="106">
        <f t="shared" si="22"/>
        <v>63.9</v>
      </c>
      <c r="GG17" s="106">
        <f t="shared" si="22"/>
        <v>62.1</v>
      </c>
      <c r="GH17" s="106">
        <f t="shared" si="22"/>
        <v>63.6</v>
      </c>
      <c r="GI17" s="100"/>
      <c r="GJ17" s="100"/>
      <c r="GK17" s="100"/>
      <c r="GL17" s="100"/>
      <c r="GM17" s="105" t="s">
        <v>164</v>
      </c>
      <c r="GN17" s="106">
        <f>IF(GN7="-",NA(),GN7)</f>
        <v>13.1</v>
      </c>
      <c r="GO17" s="106">
        <f t="shared" ref="GO17:GR17" si="23">IF(GO7="-",NA(),GO7)</f>
        <v>14.2</v>
      </c>
      <c r="GP17" s="106">
        <f t="shared" si="23"/>
        <v>14.5</v>
      </c>
      <c r="GQ17" s="106">
        <f t="shared" si="23"/>
        <v>15.7</v>
      </c>
      <c r="GR17" s="106">
        <f t="shared" si="23"/>
        <v>15.2</v>
      </c>
      <c r="GS17" s="100"/>
      <c r="GT17" s="100"/>
      <c r="GU17" s="100"/>
      <c r="GV17" s="100"/>
      <c r="GW17" s="100"/>
      <c r="GX17" s="105" t="s">
        <v>164</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167</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164</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167</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167</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167</v>
      </c>
      <c r="IX17" s="106">
        <f>IF(IX7="-",NA(),IX7)</f>
        <v>16.2</v>
      </c>
      <c r="IY17" s="106">
        <f t="shared" ref="IY17:JB17" si="29">IF(IY7="-",NA(),IY7)</f>
        <v>19</v>
      </c>
      <c r="IZ17" s="106">
        <f t="shared" si="29"/>
        <v>18.899999999999999</v>
      </c>
      <c r="JA17" s="106">
        <f t="shared" si="29"/>
        <v>17</v>
      </c>
      <c r="JB17" s="106">
        <f t="shared" si="29"/>
        <v>18.399999999999999</v>
      </c>
      <c r="JC17" s="100"/>
      <c r="JD17" s="100"/>
      <c r="JE17" s="100"/>
      <c r="JF17" s="100"/>
      <c r="JG17" s="105" t="s">
        <v>164</v>
      </c>
      <c r="JH17" s="106">
        <f>IF(JH7="-",NA(),JH7)</f>
        <v>5.4</v>
      </c>
      <c r="JI17" s="106">
        <f t="shared" ref="JI17:JL17" si="30">IF(JI7="-",NA(),JI7)</f>
        <v>1.2</v>
      </c>
      <c r="JJ17" s="106">
        <f t="shared" si="30"/>
        <v>3</v>
      </c>
      <c r="JK17" s="106">
        <f t="shared" si="30"/>
        <v>9.1999999999999993</v>
      </c>
      <c r="JL17" s="106">
        <f t="shared" si="30"/>
        <v>18.7</v>
      </c>
      <c r="JM17" s="100"/>
      <c r="JN17" s="100"/>
      <c r="JO17" s="100"/>
      <c r="JP17" s="100"/>
      <c r="JQ17" s="105" t="s">
        <v>164</v>
      </c>
      <c r="JR17" s="106">
        <f>IF(JR7="-",NA(),JR7)</f>
        <v>117.4</v>
      </c>
      <c r="JS17" s="106">
        <f t="shared" ref="JS17:JV17" si="31">IF(JS7="-",NA(),JS7)</f>
        <v>81.2</v>
      </c>
      <c r="JT17" s="106">
        <f t="shared" si="31"/>
        <v>61.8</v>
      </c>
      <c r="JU17" s="106">
        <f t="shared" si="31"/>
        <v>46</v>
      </c>
      <c r="JV17" s="106">
        <f t="shared" si="31"/>
        <v>21.4</v>
      </c>
      <c r="JW17" s="100"/>
      <c r="JX17" s="100"/>
      <c r="JY17" s="100"/>
      <c r="JZ17" s="100"/>
      <c r="KA17" s="105" t="s">
        <v>167</v>
      </c>
      <c r="KB17" s="106">
        <f>IF(KB7="-",NA(),KB7)</f>
        <v>46.1</v>
      </c>
      <c r="KC17" s="106">
        <f t="shared" ref="KC17:KF17" si="32">IF(KC7="-",NA(),KC7)</f>
        <v>51.5</v>
      </c>
      <c r="KD17" s="106">
        <f t="shared" si="32"/>
        <v>55.2</v>
      </c>
      <c r="KE17" s="106">
        <f t="shared" si="32"/>
        <v>46.7</v>
      </c>
      <c r="KF17" s="106">
        <f t="shared" si="32"/>
        <v>51</v>
      </c>
      <c r="KG17" s="100"/>
      <c r="KH17" s="100"/>
      <c r="KI17" s="100"/>
      <c r="KJ17" s="100"/>
      <c r="KK17" s="105" t="s">
        <v>164</v>
      </c>
      <c r="KL17" s="106">
        <f>IF(KL7="-",NA(),KL7)</f>
        <v>100</v>
      </c>
      <c r="KM17" s="106">
        <f t="shared" ref="KM17:KP17" si="33">IF(KM7="-",NA(),KM7)</f>
        <v>100</v>
      </c>
      <c r="KN17" s="106">
        <f t="shared" si="33"/>
        <v>100</v>
      </c>
      <c r="KO17" s="106">
        <f t="shared" si="33"/>
        <v>100</v>
      </c>
      <c r="KP17" s="106">
        <f t="shared" si="33"/>
        <v>100</v>
      </c>
      <c r="KQ17" s="100"/>
      <c r="KR17" s="100"/>
      <c r="KS17" s="100"/>
      <c r="KT17" s="100"/>
      <c r="KU17" s="100"/>
      <c r="KV17" s="105" t="s">
        <v>164</v>
      </c>
      <c r="KW17" s="106">
        <f>IF(KW7="-",NA(),KW7)</f>
        <v>10.6</v>
      </c>
      <c r="KX17" s="106">
        <f t="shared" ref="KX17:LA17" si="34">IF(KX7="-",NA(),KX7)</f>
        <v>14.4</v>
      </c>
      <c r="KY17" s="106">
        <f t="shared" si="34"/>
        <v>15.8</v>
      </c>
      <c r="KZ17" s="106">
        <f t="shared" si="34"/>
        <v>14.8</v>
      </c>
      <c r="LA17" s="106">
        <f t="shared" si="34"/>
        <v>15.1</v>
      </c>
      <c r="LB17" s="100"/>
      <c r="LC17" s="100"/>
      <c r="LD17" s="100"/>
      <c r="LE17" s="100"/>
      <c r="LF17" s="105" t="s">
        <v>164</v>
      </c>
      <c r="LG17" s="106">
        <f>IF(LG7="-",NA(),LG7)</f>
        <v>1</v>
      </c>
      <c r="LH17" s="106">
        <f t="shared" ref="LH17:LK17" si="35">IF(LH7="-",NA(),LH7)</f>
        <v>2.2000000000000002</v>
      </c>
      <c r="LI17" s="106">
        <f t="shared" si="35"/>
        <v>0.9</v>
      </c>
      <c r="LJ17" s="106">
        <f t="shared" si="35"/>
        <v>0.7</v>
      </c>
      <c r="LK17" s="106">
        <f t="shared" si="35"/>
        <v>0.8</v>
      </c>
      <c r="LL17" s="100"/>
      <c r="LM17" s="100"/>
      <c r="LN17" s="100"/>
      <c r="LO17" s="100"/>
      <c r="LP17" s="105" t="s">
        <v>164</v>
      </c>
      <c r="LQ17" s="106">
        <f>IF(LQ7="-",NA(),LQ7)</f>
        <v>1384.3</v>
      </c>
      <c r="LR17" s="106">
        <f t="shared" ref="LR17:LU17" si="36">IF(LR7="-",NA(),LR7)</f>
        <v>1005.7</v>
      </c>
      <c r="LS17" s="106">
        <f t="shared" si="36"/>
        <v>879.9</v>
      </c>
      <c r="LT17" s="106">
        <f t="shared" si="36"/>
        <v>883.1</v>
      </c>
      <c r="LU17" s="106">
        <f t="shared" si="36"/>
        <v>774.8</v>
      </c>
      <c r="LV17" s="100"/>
      <c r="LW17" s="100"/>
      <c r="LX17" s="100"/>
      <c r="LY17" s="100"/>
      <c r="LZ17" s="105" t="s">
        <v>164</v>
      </c>
      <c r="MA17" s="106">
        <f>IF(MA7="-",NA(),MA7)</f>
        <v>4.5999999999999996</v>
      </c>
      <c r="MB17" s="106">
        <f t="shared" ref="MB17:ME17" si="37">IF(MB7="-",NA(),MB7)</f>
        <v>9</v>
      </c>
      <c r="MC17" s="106">
        <f t="shared" si="37"/>
        <v>13.5</v>
      </c>
      <c r="MD17" s="106">
        <f t="shared" si="37"/>
        <v>18.100000000000001</v>
      </c>
      <c r="ME17" s="106">
        <f t="shared" si="37"/>
        <v>22.6</v>
      </c>
      <c r="MF17" s="100"/>
      <c r="MG17" s="100"/>
      <c r="MH17" s="100"/>
      <c r="MI17" s="100"/>
      <c r="MJ17" s="105" t="s">
        <v>164</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168</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169</v>
      </c>
      <c r="AY18" s="106">
        <f>IF(BD7="-",NA(),BD7)</f>
        <v>129.69999999999999</v>
      </c>
      <c r="AZ18" s="106">
        <f t="shared" ref="AZ18:BC18" si="39">IF(BE7="-",NA(),BE7)</f>
        <v>135.9</v>
      </c>
      <c r="BA18" s="106">
        <f t="shared" si="39"/>
        <v>130.5</v>
      </c>
      <c r="BB18" s="106">
        <f t="shared" si="39"/>
        <v>129.9</v>
      </c>
      <c r="BC18" s="106">
        <f t="shared" si="39"/>
        <v>130.19999999999999</v>
      </c>
      <c r="BD18" s="100"/>
      <c r="BE18" s="100"/>
      <c r="BF18" s="100"/>
      <c r="BG18" s="100"/>
      <c r="BH18" s="100"/>
      <c r="BI18" s="105" t="s">
        <v>170</v>
      </c>
      <c r="BJ18" s="106">
        <f>IF(BO7="-",NA(),BO7)</f>
        <v>130.4</v>
      </c>
      <c r="BK18" s="106">
        <f t="shared" ref="BK18:BN18" si="40">IF(BP7="-",NA(),BP7)</f>
        <v>136.30000000000001</v>
      </c>
      <c r="BL18" s="106">
        <f t="shared" si="40"/>
        <v>130.69999999999999</v>
      </c>
      <c r="BM18" s="106">
        <f t="shared" si="40"/>
        <v>128.9</v>
      </c>
      <c r="BN18" s="106">
        <f t="shared" si="40"/>
        <v>129.30000000000001</v>
      </c>
      <c r="BO18" s="100"/>
      <c r="BP18" s="100"/>
      <c r="BQ18" s="100"/>
      <c r="BR18" s="100"/>
      <c r="BS18" s="100"/>
      <c r="BT18" s="105" t="s">
        <v>170</v>
      </c>
      <c r="BU18" s="106">
        <f>IF(BZ7="-",NA(),BZ7)</f>
        <v>716.7</v>
      </c>
      <c r="BV18" s="106">
        <f t="shared" ref="BV18:BY18" si="41">IF(CA7="-",NA(),CA7)</f>
        <v>688</v>
      </c>
      <c r="BW18" s="106">
        <f t="shared" si="41"/>
        <v>707.7</v>
      </c>
      <c r="BX18" s="106">
        <f t="shared" si="41"/>
        <v>749.1</v>
      </c>
      <c r="BY18" s="106">
        <f t="shared" si="41"/>
        <v>763.6</v>
      </c>
      <c r="BZ18" s="100"/>
      <c r="CA18" s="100"/>
      <c r="CB18" s="100"/>
      <c r="CC18" s="100"/>
      <c r="CD18" s="100"/>
      <c r="CE18" s="105" t="s">
        <v>170</v>
      </c>
      <c r="CF18" s="106">
        <f>IF(CK7="-",NA(),CK7)</f>
        <v>8014.2</v>
      </c>
      <c r="CG18" s="106">
        <f t="shared" ref="CG18:CJ18" si="42">IF(CL7="-",NA(),CL7)</f>
        <v>8260</v>
      </c>
      <c r="CH18" s="106">
        <f t="shared" si="42"/>
        <v>8600.1</v>
      </c>
      <c r="CI18" s="106">
        <f t="shared" si="42"/>
        <v>9078.5</v>
      </c>
      <c r="CJ18" s="106">
        <f t="shared" si="42"/>
        <v>9106</v>
      </c>
      <c r="CK18" s="100"/>
      <c r="CL18" s="100"/>
      <c r="CM18" s="100"/>
      <c r="CN18" s="100"/>
      <c r="CO18" s="105" t="s">
        <v>170</v>
      </c>
      <c r="CP18" s="107">
        <f>IF(CU7="-",NA(),CU7)</f>
        <v>1494682</v>
      </c>
      <c r="CQ18" s="107">
        <f t="shared" ref="CQ18:CT18" si="43">IF(CV7="-",NA(),CV7)</f>
        <v>1543942</v>
      </c>
      <c r="CR18" s="107">
        <f t="shared" si="43"/>
        <v>1467681</v>
      </c>
      <c r="CS18" s="107">
        <f t="shared" si="43"/>
        <v>1533303</v>
      </c>
      <c r="CT18" s="107">
        <f t="shared" si="43"/>
        <v>1359753</v>
      </c>
      <c r="CU18" s="100"/>
      <c r="CV18" s="100"/>
      <c r="CW18" s="100"/>
      <c r="CX18" s="100"/>
      <c r="CY18" s="100"/>
      <c r="CZ18" s="105" t="s">
        <v>171</v>
      </c>
      <c r="DA18" s="106">
        <f>IF(DF7="-",NA(),DF7)</f>
        <v>37.700000000000003</v>
      </c>
      <c r="DB18" s="106">
        <f t="shared" ref="DB18:DE18" si="44">IF(DG7="-",NA(),DG7)</f>
        <v>36.200000000000003</v>
      </c>
      <c r="DC18" s="106">
        <f t="shared" si="44"/>
        <v>36.5</v>
      </c>
      <c r="DD18" s="106">
        <f t="shared" si="44"/>
        <v>35.299999999999997</v>
      </c>
      <c r="DE18" s="106">
        <f t="shared" si="44"/>
        <v>35</v>
      </c>
      <c r="DF18" s="100"/>
      <c r="DG18" s="100"/>
      <c r="DH18" s="100"/>
      <c r="DI18" s="100"/>
      <c r="DJ18" s="105" t="s">
        <v>170</v>
      </c>
      <c r="DK18" s="106">
        <f>IF(DP7="-",NA(),DP7)</f>
        <v>20</v>
      </c>
      <c r="DL18" s="106">
        <f t="shared" ref="DL18:DO18" si="45">IF(DQ7="-",NA(),DQ7)</f>
        <v>18.2</v>
      </c>
      <c r="DM18" s="106">
        <f t="shared" si="45"/>
        <v>20.9</v>
      </c>
      <c r="DN18" s="106">
        <f t="shared" si="45"/>
        <v>21.1</v>
      </c>
      <c r="DO18" s="106">
        <f t="shared" si="45"/>
        <v>19</v>
      </c>
      <c r="DP18" s="100"/>
      <c r="DQ18" s="100"/>
      <c r="DR18" s="100"/>
      <c r="DS18" s="100"/>
      <c r="DT18" s="105" t="s">
        <v>172</v>
      </c>
      <c r="DU18" s="106">
        <f>IF(DZ7="-",NA(),DZ7)</f>
        <v>109.9</v>
      </c>
      <c r="DV18" s="106">
        <f t="shared" ref="DV18:DY18" si="46">IF(EA7="-",NA(),EA7)</f>
        <v>103.6</v>
      </c>
      <c r="DW18" s="106">
        <f t="shared" si="46"/>
        <v>95.7</v>
      </c>
      <c r="DX18" s="106">
        <f t="shared" si="46"/>
        <v>88.5</v>
      </c>
      <c r="DY18" s="106">
        <f t="shared" si="46"/>
        <v>92.4</v>
      </c>
      <c r="DZ18" s="100"/>
      <c r="EA18" s="100"/>
      <c r="EB18" s="100"/>
      <c r="EC18" s="100"/>
      <c r="ED18" s="105" t="s">
        <v>170</v>
      </c>
      <c r="EE18" s="106">
        <f>IF(EJ7="-",NA(),EJ7)</f>
        <v>59.6</v>
      </c>
      <c r="EF18" s="106">
        <f t="shared" ref="EF18:EI18" si="47">IF(EK7="-",NA(),EK7)</f>
        <v>60.3</v>
      </c>
      <c r="EG18" s="106">
        <f t="shared" si="47"/>
        <v>60.2</v>
      </c>
      <c r="EH18" s="106">
        <f t="shared" si="47"/>
        <v>61.2</v>
      </c>
      <c r="EI18" s="106">
        <f t="shared" si="47"/>
        <v>61.9</v>
      </c>
      <c r="EJ18" s="100"/>
      <c r="EK18" s="100"/>
      <c r="EL18" s="100"/>
      <c r="EM18" s="100"/>
      <c r="EN18" s="105" t="s">
        <v>170</v>
      </c>
      <c r="EO18" s="106">
        <f>IF(ET7="-",NA(),ET7)</f>
        <v>18.7</v>
      </c>
      <c r="EP18" s="106">
        <f t="shared" ref="EP18:ES18" si="48">IF(EU7="-",NA(),EU7)</f>
        <v>20.5</v>
      </c>
      <c r="EQ18" s="106">
        <f t="shared" si="48"/>
        <v>21.4</v>
      </c>
      <c r="ER18" s="106">
        <f t="shared" si="48"/>
        <v>22.6</v>
      </c>
      <c r="ES18" s="106">
        <f t="shared" si="48"/>
        <v>22.2</v>
      </c>
      <c r="ET18" s="100"/>
      <c r="EU18" s="100"/>
      <c r="EV18" s="100"/>
      <c r="EW18" s="100"/>
      <c r="EX18" s="100"/>
      <c r="EY18" s="105" t="s">
        <v>170</v>
      </c>
      <c r="EZ18" s="106">
        <f>IF(OR(NOT($EZ$8),FE7="-"),NA(),FE7)</f>
        <v>39.1</v>
      </c>
      <c r="FA18" s="106">
        <f>IF(OR(NOT($EZ$8),FF7="-"),NA(),FF7)</f>
        <v>37.299999999999997</v>
      </c>
      <c r="FB18" s="106">
        <f>IF(OR(NOT($EZ$8),FG7="-"),NA(),FG7)</f>
        <v>38</v>
      </c>
      <c r="FC18" s="106">
        <f>IF(OR(NOT($EZ$8),FH7="-"),NA(),FH7)</f>
        <v>36.5</v>
      </c>
      <c r="FD18" s="106">
        <f>IF(OR(NOT($EZ$8),FI7="-"),NA(),FI7)</f>
        <v>36.6</v>
      </c>
      <c r="FE18" s="100"/>
      <c r="FF18" s="100"/>
      <c r="FG18" s="100"/>
      <c r="FH18" s="100"/>
      <c r="FI18" s="105" t="s">
        <v>172</v>
      </c>
      <c r="FJ18" s="106">
        <f>IF(OR(NOT($FJ$8),FO7="-"),NA(),FO7)</f>
        <v>21.4</v>
      </c>
      <c r="FK18" s="106">
        <f>IF(OR(NOT($FJ$8),FP7="-"),NA(),FP7)</f>
        <v>19.3</v>
      </c>
      <c r="FL18" s="106">
        <f>IF(OR(NOT($FJ$8),FQ7="-"),NA(),FQ7)</f>
        <v>20.6</v>
      </c>
      <c r="FM18" s="106">
        <f>IF(OR(NOT($FJ$8),FR7="-"),NA(),FR7)</f>
        <v>21.6</v>
      </c>
      <c r="FN18" s="106">
        <f>IF(OR(NOT($FJ$8),FS7="-"),NA(),FS7)</f>
        <v>20</v>
      </c>
      <c r="FO18" s="100"/>
      <c r="FP18" s="100"/>
      <c r="FQ18" s="100"/>
      <c r="FR18" s="100"/>
      <c r="FS18" s="105" t="s">
        <v>170</v>
      </c>
      <c r="FT18" s="106">
        <f>IF(OR(NOT($FT$8),FY7="-"),NA(),FY7)</f>
        <v>89.4</v>
      </c>
      <c r="FU18" s="106">
        <f>IF(OR(NOT($FT$8),FZ7="-"),NA(),FZ7)</f>
        <v>83.3</v>
      </c>
      <c r="FV18" s="106">
        <f>IF(OR(NOT($FT$8),GA7="-"),NA(),GA7)</f>
        <v>73.2</v>
      </c>
      <c r="FW18" s="106">
        <f>IF(OR(NOT($FT$8),GB7="-"),NA(),GB7)</f>
        <v>71.400000000000006</v>
      </c>
      <c r="FX18" s="106">
        <f>IF(OR(NOT($FT$8),GC7="-"),NA(),GC7)</f>
        <v>82</v>
      </c>
      <c r="FY18" s="100"/>
      <c r="FZ18" s="100"/>
      <c r="GA18" s="100"/>
      <c r="GB18" s="100"/>
      <c r="GC18" s="105" t="s">
        <v>170</v>
      </c>
      <c r="GD18" s="106">
        <f>IF(OR(NOT($GD$8),GI7="-"),NA(),GI7)</f>
        <v>61.7</v>
      </c>
      <c r="GE18" s="106">
        <f>IF(OR(NOT($GD$8),GJ7="-"),NA(),GJ7)</f>
        <v>62.1</v>
      </c>
      <c r="GF18" s="106">
        <f>IF(OR(NOT($GD$8),GK7="-"),NA(),GK7)</f>
        <v>62.6</v>
      </c>
      <c r="GG18" s="106">
        <f>IF(OR(NOT($GD$8),GL7="-"),NA(),GL7)</f>
        <v>63.4</v>
      </c>
      <c r="GH18" s="106">
        <f>IF(OR(NOT($GD$8),GM7="-"),NA(),GM7)</f>
        <v>63.8</v>
      </c>
      <c r="GI18" s="100"/>
      <c r="GJ18" s="100"/>
      <c r="GK18" s="100"/>
      <c r="GL18" s="100"/>
      <c r="GM18" s="105" t="s">
        <v>170</v>
      </c>
      <c r="GN18" s="106">
        <f>IF(OR(NOT($GN$8),GS7="-"),NA(),GS7)</f>
        <v>13.3</v>
      </c>
      <c r="GO18" s="106">
        <f>IF(OR(NOT($GN$8),GT7="-"),NA(),GT7)</f>
        <v>14.4</v>
      </c>
      <c r="GP18" s="106">
        <f>IF(OR(NOT($GN$8),GU7="-"),NA(),GU7)</f>
        <v>15.3</v>
      </c>
      <c r="GQ18" s="106">
        <f>IF(OR(NOT($GN$8),GV7="-"),NA(),GV7)</f>
        <v>16.100000000000001</v>
      </c>
      <c r="GR18" s="106">
        <f>IF(OR(NOT($GN$8),GW7="-"),NA(),GW7)</f>
        <v>15.2</v>
      </c>
      <c r="GS18" s="100"/>
      <c r="GT18" s="100"/>
      <c r="GU18" s="100"/>
      <c r="GV18" s="100"/>
      <c r="GW18" s="100"/>
      <c r="GX18" s="105" t="s">
        <v>169</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170</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169</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170</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171</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170</v>
      </c>
      <c r="IX18" s="106">
        <f>IF(OR(NOT($IX$8),JC7="-"),NA(),JC7)</f>
        <v>14</v>
      </c>
      <c r="IY18" s="106">
        <f>IF(OR(NOT($IX$8),JD7="-"),NA(),JD7)</f>
        <v>15.5</v>
      </c>
      <c r="IZ18" s="106">
        <f>IF(OR(NOT($IX$8),JE7="-"),NA(),JE7)</f>
        <v>13.1</v>
      </c>
      <c r="JA18" s="106">
        <f>IF(OR(NOT($IX$8),JF7="-"),NA(),JF7)</f>
        <v>19.899999999999999</v>
      </c>
      <c r="JB18" s="106">
        <f>IF(OR(NOT($IX$8),JG7="-"),NA(),JG7)</f>
        <v>16.899999999999999</v>
      </c>
      <c r="JC18" s="100"/>
      <c r="JD18" s="100"/>
      <c r="JE18" s="100"/>
      <c r="JF18" s="100"/>
      <c r="JG18" s="105" t="s">
        <v>170</v>
      </c>
      <c r="JH18" s="106">
        <f>IF(OR(NOT($JH$8),JM7="-"),NA(),JM7)</f>
        <v>20.100000000000001</v>
      </c>
      <c r="JI18" s="106">
        <f>IF(OR(NOT($JH$8),JN7="-"),NA(),JN7)</f>
        <v>28.4</v>
      </c>
      <c r="JJ18" s="106">
        <f>IF(OR(NOT($JH$8),JO7="-"),NA(),JO7)</f>
        <v>25</v>
      </c>
      <c r="JK18" s="106">
        <f>IF(OR(NOT($JH$8),JP7="-"),NA(),JP7)</f>
        <v>12.9</v>
      </c>
      <c r="JL18" s="106">
        <f>IF(OR(NOT($JH$8),JQ7="-"),NA(),JQ7)</f>
        <v>14</v>
      </c>
      <c r="JM18" s="100"/>
      <c r="JN18" s="100"/>
      <c r="JO18" s="100"/>
      <c r="JP18" s="100"/>
      <c r="JQ18" s="105" t="s">
        <v>170</v>
      </c>
      <c r="JR18" s="106">
        <f>IF(OR(NOT($JR$8),JW7="-"),NA(),JW7)</f>
        <v>224.7</v>
      </c>
      <c r="JS18" s="106">
        <f>IF(OR(NOT($JR$8),JX7="-"),NA(),JX7)</f>
        <v>167.2</v>
      </c>
      <c r="JT18" s="106">
        <f>IF(OR(NOT($JR$8),JY7="-"),NA(),JY7)</f>
        <v>267.7</v>
      </c>
      <c r="JU18" s="106">
        <f>IF(OR(NOT($JR$8),JZ7="-"),NA(),JZ7)</f>
        <v>155.5</v>
      </c>
      <c r="JV18" s="106">
        <f>IF(OR(NOT($JR$8),KA7="-"),NA(),KA7)</f>
        <v>121</v>
      </c>
      <c r="JW18" s="100"/>
      <c r="JX18" s="100"/>
      <c r="JY18" s="100"/>
      <c r="JZ18" s="100"/>
      <c r="KA18" s="105" t="s">
        <v>170</v>
      </c>
      <c r="KB18" s="106">
        <f>IF(OR(NOT($KB$8),KG7="-"),NA(),KG7)</f>
        <v>48.7</v>
      </c>
      <c r="KC18" s="106">
        <f>IF(OR(NOT($KB$8),KH7="-"),NA(),KH7)</f>
        <v>53.3</v>
      </c>
      <c r="KD18" s="106">
        <f>IF(OR(NOT($KB$8),KI7="-"),NA(),KI7)</f>
        <v>29</v>
      </c>
      <c r="KE18" s="106">
        <f>IF(OR(NOT($KB$8),KJ7="-"),NA(),KJ7)</f>
        <v>32.4</v>
      </c>
      <c r="KF18" s="106">
        <f>IF(OR(NOT($KB$8),KK7="-"),NA(),KK7)</f>
        <v>42.4</v>
      </c>
      <c r="KG18" s="100"/>
      <c r="KH18" s="100"/>
      <c r="KI18" s="100"/>
      <c r="KJ18" s="100"/>
      <c r="KK18" s="105" t="s">
        <v>170</v>
      </c>
      <c r="KL18" s="106">
        <f>IF(OR(NOT($KL$8),KQ7="-"),NA(),KQ7)</f>
        <v>100</v>
      </c>
      <c r="KM18" s="106">
        <f>IF(OR(NOT($KL$8),KR7="-"),NA(),KR7)</f>
        <v>100</v>
      </c>
      <c r="KN18" s="106">
        <f>IF(OR(NOT($KL$8),KS7="-"),NA(),KS7)</f>
        <v>100</v>
      </c>
      <c r="KO18" s="106">
        <f>IF(OR(NOT($KL$8),KT7="-"),NA(),KT7)</f>
        <v>100</v>
      </c>
      <c r="KP18" s="106">
        <f>IF(OR(NOT($KL$8),KU7="-"),NA(),KU7)</f>
        <v>100</v>
      </c>
      <c r="KQ18" s="100"/>
      <c r="KR18" s="100"/>
      <c r="KS18" s="100"/>
      <c r="KT18" s="100"/>
      <c r="KU18" s="100"/>
      <c r="KV18" s="105" t="s">
        <v>170</v>
      </c>
      <c r="KW18" s="106">
        <f>IF(OR(NOT($KW$8),LB7="-"),NA(),LB7)</f>
        <v>11.8</v>
      </c>
      <c r="KX18" s="106">
        <f>IF(OR(NOT($KW$8),LC7="-"),NA(),LC7)</f>
        <v>15.3</v>
      </c>
      <c r="KY18" s="106">
        <f>IF(OR(NOT($KW$8),LD7="-"),NA(),LD7)</f>
        <v>15.4</v>
      </c>
      <c r="KZ18" s="106">
        <f>IF(OR(NOT($KW$8),LE7="-"),NA(),LE7)</f>
        <v>15.1</v>
      </c>
      <c r="LA18" s="106">
        <f>IF(OR(NOT($KW$8),LF7="-"),NA(),LF7)</f>
        <v>15.5</v>
      </c>
      <c r="LB18" s="100"/>
      <c r="LC18" s="100"/>
      <c r="LD18" s="100"/>
      <c r="LE18" s="100"/>
      <c r="LF18" s="105" t="s">
        <v>171</v>
      </c>
      <c r="LG18" s="106">
        <f>IF(OR(NOT($LG$8),LL7="-"),NA(),LL7)</f>
        <v>1.4</v>
      </c>
      <c r="LH18" s="106">
        <f>IF(OR(NOT($LG$8),LM7="-"),NA(),LM7)</f>
        <v>2.4</v>
      </c>
      <c r="LI18" s="106">
        <f>IF(OR(NOT($LG$8),LN7="-"),NA(),LN7)</f>
        <v>4.0999999999999996</v>
      </c>
      <c r="LJ18" s="106">
        <f>IF(OR(NOT($LG$8),LO7="-"),NA(),LO7)</f>
        <v>2.2000000000000002</v>
      </c>
      <c r="LK18" s="106">
        <f>IF(OR(NOT($LG$8),LP7="-"),NA(),LP7)</f>
        <v>2.4</v>
      </c>
      <c r="LL18" s="100"/>
      <c r="LM18" s="100"/>
      <c r="LN18" s="100"/>
      <c r="LO18" s="100"/>
      <c r="LP18" s="105" t="s">
        <v>170</v>
      </c>
      <c r="LQ18" s="106">
        <f>IF(OR(NOT($LQ$8),LV7="-"),NA(),LV7)</f>
        <v>596.79999999999995</v>
      </c>
      <c r="LR18" s="106">
        <f>IF(OR(NOT($LQ$8),LW7="-"),NA(),LW7)</f>
        <v>494.6</v>
      </c>
      <c r="LS18" s="106">
        <f>IF(OR(NOT($LQ$8),LX7="-"),NA(),LX7)</f>
        <v>469.5</v>
      </c>
      <c r="LT18" s="106">
        <f>IF(OR(NOT($LQ$8),LY7="-"),NA(),LY7)</f>
        <v>391.3</v>
      </c>
      <c r="LU18" s="106">
        <f>IF(OR(NOT($LQ$8),LZ7="-"),NA(),LZ7)</f>
        <v>270.5</v>
      </c>
      <c r="LV18" s="100"/>
      <c r="LW18" s="100"/>
      <c r="LX18" s="100"/>
      <c r="LY18" s="100"/>
      <c r="LZ18" s="105" t="s">
        <v>171</v>
      </c>
      <c r="MA18" s="106">
        <f>IF(OR(NOT($MA$8),MF7="-"),NA(),MF7)</f>
        <v>5.6</v>
      </c>
      <c r="MB18" s="106">
        <f>IF(OR(NOT($MA$8),MG7="-"),NA(),MG7)</f>
        <v>11.5</v>
      </c>
      <c r="MC18" s="106">
        <f>IF(OR(NOT($MA$8),MH7="-"),NA(),MH7)</f>
        <v>16.100000000000001</v>
      </c>
      <c r="MD18" s="106">
        <f>IF(OR(NOT($MA$8),MI7="-"),NA(),MI7)</f>
        <v>22.3</v>
      </c>
      <c r="ME18" s="106">
        <f>IF(OR(NOT($MA$8),MJ7="-"),NA(),MJ7)</f>
        <v>27.3</v>
      </c>
      <c r="MF18" s="100"/>
      <c r="MG18" s="100"/>
      <c r="MH18" s="100"/>
      <c r="MI18" s="100"/>
      <c r="MJ18" s="105" t="s">
        <v>170</v>
      </c>
      <c r="MK18" s="106">
        <f>IF(OR(NOT($MK$8),MP7="-"),NA(),MP7)</f>
        <v>100</v>
      </c>
      <c r="ML18" s="106">
        <f>IF(OR(NOT($MK$8),MQ7="-"),NA(),MQ7)</f>
        <v>100</v>
      </c>
      <c r="MM18" s="106">
        <f>IF(OR(NOT($MK$8),MR7="-"),NA(),MR7)</f>
        <v>100</v>
      </c>
      <c r="MN18" s="106">
        <f>IF(OR(NOT($MK$8),MS7="-"),NA(),MS7)</f>
        <v>100</v>
      </c>
      <c r="MO18" s="106">
        <f>IF(OR(NOT($MK$8),MT7="-"),NA(),MT7)</f>
        <v>100</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173</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151</v>
      </c>
      <c r="AY19" s="106">
        <f>$BI$7</f>
        <v>100</v>
      </c>
      <c r="AZ19" s="106">
        <f t="shared" ref="AZ19:BC19" si="49">$BI$7</f>
        <v>100</v>
      </c>
      <c r="BA19" s="106">
        <f t="shared" si="49"/>
        <v>100</v>
      </c>
      <c r="BB19" s="106">
        <f t="shared" si="49"/>
        <v>100</v>
      </c>
      <c r="BC19" s="106">
        <f t="shared" si="49"/>
        <v>100</v>
      </c>
      <c r="BD19" s="100"/>
      <c r="BE19" s="100"/>
      <c r="BF19" s="100"/>
      <c r="BG19" s="100"/>
      <c r="BH19" s="100"/>
      <c r="BI19" s="108" t="s">
        <v>151</v>
      </c>
      <c r="BJ19" s="106">
        <f>$BT$7</f>
        <v>100</v>
      </c>
      <c r="BK19" s="106">
        <f>$BT$7</f>
        <v>100</v>
      </c>
      <c r="BL19" s="106">
        <f>$BT$7</f>
        <v>100</v>
      </c>
      <c r="BM19" s="106">
        <f>$BT$7</f>
        <v>100</v>
      </c>
      <c r="BN19" s="106">
        <f>$BT$7</f>
        <v>100</v>
      </c>
      <c r="BO19" s="100"/>
      <c r="BP19" s="100"/>
      <c r="BQ19" s="100"/>
      <c r="BR19" s="100"/>
      <c r="BS19" s="100"/>
      <c r="BT19" s="108" t="s">
        <v>151</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174</v>
      </c>
      <c r="C20" s="196"/>
      <c r="D20" s="100"/>
    </row>
    <row r="21" spans="1:374" x14ac:dyDescent="0.15">
      <c r="A21" s="97">
        <f t="shared" si="7"/>
        <v>7</v>
      </c>
      <c r="B21" s="196" t="s">
        <v>175</v>
      </c>
      <c r="C21" s="196"/>
      <c r="D21" s="100"/>
    </row>
    <row r="22" spans="1:374" x14ac:dyDescent="0.15">
      <c r="A22" s="97">
        <f t="shared" si="7"/>
        <v>8</v>
      </c>
      <c r="B22" s="196" t="s">
        <v>176</v>
      </c>
      <c r="C22" s="196"/>
      <c r="D22" s="100"/>
      <c r="E22" s="197" t="s">
        <v>177</v>
      </c>
      <c r="F22" s="198"/>
      <c r="G22" s="198"/>
      <c r="H22" s="198"/>
      <c r="I22" s="199"/>
    </row>
    <row r="23" spans="1:374" x14ac:dyDescent="0.15">
      <c r="A23" s="97">
        <f t="shared" si="7"/>
        <v>9</v>
      </c>
      <c r="B23" s="196" t="s">
        <v>178</v>
      </c>
      <c r="C23" s="196"/>
      <c r="D23" s="100"/>
      <c r="E23" s="200"/>
      <c r="F23" s="201"/>
      <c r="G23" s="201"/>
      <c r="H23" s="201"/>
      <c r="I23" s="202"/>
    </row>
    <row r="24" spans="1:374" x14ac:dyDescent="0.15">
      <c r="A24" s="97">
        <f t="shared" si="7"/>
        <v>10</v>
      </c>
      <c r="B24" s="196" t="s">
        <v>179</v>
      </c>
      <c r="C24" s="196"/>
      <c r="D24" s="100"/>
      <c r="E24" s="200"/>
      <c r="F24" s="201"/>
      <c r="G24" s="201"/>
      <c r="H24" s="201"/>
      <c r="I24" s="202"/>
    </row>
    <row r="25" spans="1:374" x14ac:dyDescent="0.15">
      <c r="A25" s="97">
        <f t="shared" si="7"/>
        <v>11</v>
      </c>
      <c r="B25" s="196" t="s">
        <v>180</v>
      </c>
      <c r="C25" s="196"/>
      <c r="D25" s="100"/>
      <c r="E25" s="200"/>
      <c r="F25" s="201"/>
      <c r="G25" s="201"/>
      <c r="H25" s="201"/>
      <c r="I25" s="202"/>
    </row>
    <row r="26" spans="1:374" x14ac:dyDescent="0.15">
      <c r="A26" s="97">
        <f t="shared" si="7"/>
        <v>12</v>
      </c>
      <c r="B26" s="196" t="s">
        <v>181</v>
      </c>
      <c r="C26" s="196"/>
      <c r="D26" s="100"/>
      <c r="E26" s="200"/>
      <c r="F26" s="201"/>
      <c r="G26" s="201"/>
      <c r="H26" s="201"/>
      <c r="I26" s="202"/>
    </row>
    <row r="27" spans="1:374" x14ac:dyDescent="0.15">
      <c r="A27" s="97">
        <f t="shared" si="7"/>
        <v>13</v>
      </c>
      <c r="B27" s="196" t="s">
        <v>182</v>
      </c>
      <c r="C27" s="196"/>
      <c r="D27" s="100"/>
      <c r="E27" s="200"/>
      <c r="F27" s="201"/>
      <c r="G27" s="201"/>
      <c r="H27" s="201"/>
      <c r="I27" s="202"/>
    </row>
    <row r="28" spans="1:374" x14ac:dyDescent="0.15">
      <c r="A28" s="97">
        <f t="shared" si="7"/>
        <v>14</v>
      </c>
      <c r="B28" s="196" t="s">
        <v>183</v>
      </c>
      <c r="C28" s="196"/>
      <c r="D28" s="100"/>
      <c r="E28" s="200"/>
      <c r="F28" s="201"/>
      <c r="G28" s="201"/>
      <c r="H28" s="201"/>
      <c r="I28" s="202"/>
    </row>
    <row r="29" spans="1:374" x14ac:dyDescent="0.15">
      <c r="A29" s="97">
        <f t="shared" si="7"/>
        <v>15</v>
      </c>
      <c r="B29" s="196" t="s">
        <v>184</v>
      </c>
      <c r="C29" s="196"/>
      <c r="D29" s="100"/>
      <c r="E29" s="200"/>
      <c r="F29" s="201"/>
      <c r="G29" s="201"/>
      <c r="H29" s="201"/>
      <c r="I29" s="202"/>
    </row>
    <row r="30" spans="1:374" x14ac:dyDescent="0.15">
      <c r="A30" s="97">
        <f t="shared" si="7"/>
        <v>16</v>
      </c>
      <c r="B30" s="196" t="s">
        <v>185</v>
      </c>
      <c r="C30" s="196"/>
      <c r="D30" s="100"/>
      <c r="E30" s="200"/>
      <c r="F30" s="201"/>
      <c r="G30" s="201"/>
      <c r="H30" s="201"/>
      <c r="I30" s="202"/>
    </row>
    <row r="31" spans="1:374" x14ac:dyDescent="0.15">
      <c r="A31" s="97">
        <f t="shared" si="7"/>
        <v>17</v>
      </c>
      <c r="B31" s="196" t="s">
        <v>186</v>
      </c>
      <c r="C31" s="196"/>
      <c r="D31" s="100"/>
      <c r="E31" s="200"/>
      <c r="F31" s="201"/>
      <c r="G31" s="201"/>
      <c r="H31" s="201"/>
      <c r="I31" s="202"/>
    </row>
    <row r="32" spans="1:374" x14ac:dyDescent="0.15">
      <c r="A32" s="97">
        <f t="shared" si="7"/>
        <v>18</v>
      </c>
      <c r="B32" s="196" t="s">
        <v>187</v>
      </c>
      <c r="C32" s="196"/>
      <c r="D32" s="100"/>
      <c r="E32" s="200"/>
      <c r="F32" s="201"/>
      <c r="G32" s="201"/>
      <c r="H32" s="201"/>
      <c r="I32" s="202"/>
    </row>
    <row r="33" spans="1:9" x14ac:dyDescent="0.15">
      <c r="A33" s="97">
        <f t="shared" si="7"/>
        <v>19</v>
      </c>
      <c r="B33" s="196" t="s">
        <v>188</v>
      </c>
      <c r="C33" s="196"/>
      <c r="D33" s="100"/>
      <c r="E33" s="200"/>
      <c r="F33" s="201"/>
      <c r="G33" s="201"/>
      <c r="H33" s="201"/>
      <c r="I33" s="202"/>
    </row>
    <row r="34" spans="1:9" x14ac:dyDescent="0.15">
      <c r="A34" s="97">
        <f t="shared" si="7"/>
        <v>20</v>
      </c>
      <c r="B34" s="196" t="s">
        <v>189</v>
      </c>
      <c r="C34" s="196"/>
      <c r="D34" s="100"/>
      <c r="E34" s="200"/>
      <c r="F34" s="201"/>
      <c r="G34" s="201"/>
      <c r="H34" s="201"/>
      <c r="I34" s="202"/>
    </row>
    <row r="35" spans="1:9" ht="25.5" customHeight="1" x14ac:dyDescent="0.15">
      <c r="E35" s="203"/>
      <c r="F35" s="204"/>
      <c r="G35" s="204"/>
      <c r="H35" s="204"/>
      <c r="I35" s="205"/>
    </row>
    <row r="36" spans="1:9" x14ac:dyDescent="0.15">
      <c r="A36" t="s">
        <v>190</v>
      </c>
      <c r="B36" t="s">
        <v>191</v>
      </c>
    </row>
    <row r="37" spans="1:9" x14ac:dyDescent="0.15">
      <c r="A37" t="s">
        <v>192</v>
      </c>
      <c r="B37" t="s">
        <v>193</v>
      </c>
    </row>
    <row r="38" spans="1:9" x14ac:dyDescent="0.15">
      <c r="A38" t="s">
        <v>194</v>
      </c>
      <c r="B38" t="s">
        <v>195</v>
      </c>
    </row>
    <row r="39" spans="1:9" x14ac:dyDescent="0.15">
      <c r="A39" t="s">
        <v>196</v>
      </c>
      <c r="B39" t="s">
        <v>197</v>
      </c>
    </row>
    <row r="40" spans="1:9" x14ac:dyDescent="0.15">
      <c r="A40" t="s">
        <v>198</v>
      </c>
      <c r="B40" t="s">
        <v>199</v>
      </c>
    </row>
    <row r="41" spans="1:9" x14ac:dyDescent="0.15">
      <c r="A41" t="s">
        <v>200</v>
      </c>
      <c r="B41" t="s">
        <v>201</v>
      </c>
    </row>
    <row r="42" spans="1:9" x14ac:dyDescent="0.15">
      <c r="A42" t="s">
        <v>202</v>
      </c>
      <c r="B42" t="s">
        <v>203</v>
      </c>
    </row>
    <row r="43" spans="1:9" x14ac:dyDescent="0.15">
      <c r="A43" t="s">
        <v>204</v>
      </c>
      <c r="B43" t="s">
        <v>205</v>
      </c>
    </row>
    <row r="44" spans="1:9" x14ac:dyDescent="0.15">
      <c r="A44" t="s">
        <v>206</v>
      </c>
      <c r="B44" t="s">
        <v>207</v>
      </c>
    </row>
    <row r="45" spans="1:9" x14ac:dyDescent="0.15">
      <c r="A45" t="s">
        <v>208</v>
      </c>
      <c r="B45" t="s">
        <v>209</v>
      </c>
    </row>
    <row r="46" spans="1:9" x14ac:dyDescent="0.15">
      <c r="A46" t="s">
        <v>210</v>
      </c>
      <c r="B46" t="s">
        <v>211</v>
      </c>
    </row>
    <row r="47" spans="1:9" x14ac:dyDescent="0.15">
      <c r="A47" t="s">
        <v>212</v>
      </c>
      <c r="B47" t="s">
        <v>213</v>
      </c>
    </row>
    <row r="48" spans="1:9" x14ac:dyDescent="0.15">
      <c r="A48" t="s">
        <v>214</v>
      </c>
      <c r="B48" t="s">
        <v>215</v>
      </c>
    </row>
    <row r="49" spans="1:2" x14ac:dyDescent="0.15">
      <c r="A49" t="s">
        <v>216</v>
      </c>
      <c r="B49" t="s">
        <v>217</v>
      </c>
    </row>
    <row r="50" spans="1:2" x14ac:dyDescent="0.15">
      <c r="A50" t="s">
        <v>218</v>
      </c>
      <c r="B50" t="s">
        <v>219</v>
      </c>
    </row>
    <row r="51" spans="1:2" x14ac:dyDescent="0.15">
      <c r="A51" t="s">
        <v>220</v>
      </c>
      <c r="B51" t="s">
        <v>221</v>
      </c>
    </row>
    <row r="52" spans="1:2" x14ac:dyDescent="0.15">
      <c r="A52" t="s">
        <v>222</v>
      </c>
      <c r="B52" t="s">
        <v>223</v>
      </c>
    </row>
    <row r="53" spans="1:2" x14ac:dyDescent="0.15">
      <c r="A53" t="s">
        <v>224</v>
      </c>
      <c r="B53" t="s">
        <v>225</v>
      </c>
    </row>
    <row r="54" spans="1:2" x14ac:dyDescent="0.15">
      <c r="A54" t="s">
        <v>226</v>
      </c>
      <c r="B54" t="s">
        <v>227</v>
      </c>
    </row>
    <row r="55" spans="1:2" x14ac:dyDescent="0.15">
      <c r="A55" t="s">
        <v>228</v>
      </c>
      <c r="B55" t="s">
        <v>229</v>
      </c>
    </row>
    <row r="56" spans="1:2" x14ac:dyDescent="0.15">
      <c r="A56" t="s">
        <v>230</v>
      </c>
      <c r="B56" t="s">
        <v>231</v>
      </c>
    </row>
    <row r="57" spans="1:2" x14ac:dyDescent="0.15">
      <c r="A57" t="s">
        <v>232</v>
      </c>
      <c r="B57" t="s">
        <v>233</v>
      </c>
    </row>
    <row r="58" spans="1:2" x14ac:dyDescent="0.15">
      <c r="A58" t="s">
        <v>234</v>
      </c>
      <c r="B58" t="s">
        <v>235</v>
      </c>
    </row>
    <row r="59" spans="1:2" x14ac:dyDescent="0.15">
      <c r="A59" t="s">
        <v>236</v>
      </c>
      <c r="B59" t="s">
        <v>237</v>
      </c>
    </row>
    <row r="60" spans="1:2" x14ac:dyDescent="0.15">
      <c r="A60" t="s">
        <v>238</v>
      </c>
      <c r="B60" t="s">
        <v>239</v>
      </c>
    </row>
    <row r="61" spans="1:2" x14ac:dyDescent="0.15">
      <c r="A61" t="s">
        <v>240</v>
      </c>
      <c r="B61" t="s">
        <v>241</v>
      </c>
    </row>
    <row r="62" spans="1:2" x14ac:dyDescent="0.15">
      <c r="A62" t="s">
        <v>242</v>
      </c>
      <c r="B62" t="s">
        <v>243</v>
      </c>
    </row>
    <row r="63" spans="1:2" x14ac:dyDescent="0.15">
      <c r="A63" t="s">
        <v>244</v>
      </c>
      <c r="B63" t="s">
        <v>245</v>
      </c>
    </row>
    <row r="64" spans="1:2" x14ac:dyDescent="0.15">
      <c r="A64" t="s">
        <v>246</v>
      </c>
      <c r="B64" t="s">
        <v>247</v>
      </c>
    </row>
    <row r="65" spans="1:2" x14ac:dyDescent="0.15">
      <c r="A65" t="s">
        <v>248</v>
      </c>
      <c r="B65" t="s">
        <v>249</v>
      </c>
    </row>
    <row r="66" spans="1:2" x14ac:dyDescent="0.15">
      <c r="A66" t="s">
        <v>250</v>
      </c>
      <c r="B66" t="s">
        <v>251</v>
      </c>
    </row>
    <row r="67" spans="1:2" x14ac:dyDescent="0.15">
      <c r="A67" t="s">
        <v>252</v>
      </c>
      <c r="B67" t="s">
        <v>251</v>
      </c>
    </row>
    <row r="68" spans="1:2" x14ac:dyDescent="0.15">
      <c r="A68" t="s">
        <v>253</v>
      </c>
      <c r="B68" t="s">
        <v>251</v>
      </c>
    </row>
    <row r="69" spans="1:2" x14ac:dyDescent="0.15">
      <c r="A69" t="s">
        <v>254</v>
      </c>
      <c r="B69" t="s">
        <v>251</v>
      </c>
    </row>
    <row r="70" spans="1:2" x14ac:dyDescent="0.15">
      <c r="A70" t="s">
        <v>255</v>
      </c>
      <c r="B70" t="s">
        <v>251</v>
      </c>
    </row>
    <row r="71" spans="1:2" x14ac:dyDescent="0.15">
      <c r="A71" t="s">
        <v>256</v>
      </c>
      <c r="B71" t="s">
        <v>251</v>
      </c>
    </row>
    <row r="72" spans="1:2" x14ac:dyDescent="0.15">
      <c r="A72" t="s">
        <v>257</v>
      </c>
      <c r="B72" t="s">
        <v>251</v>
      </c>
    </row>
    <row r="73" spans="1:2" x14ac:dyDescent="0.15">
      <c r="A73" t="s">
        <v>258</v>
      </c>
      <c r="B73" t="s">
        <v>251</v>
      </c>
    </row>
    <row r="74" spans="1:2" x14ac:dyDescent="0.15">
      <c r="A74" t="s">
        <v>259</v>
      </c>
      <c r="B74" t="s">
        <v>251</v>
      </c>
    </row>
    <row r="75" spans="1:2" x14ac:dyDescent="0.15">
      <c r="A75" t="s">
        <v>260</v>
      </c>
      <c r="B75" t="s">
        <v>251</v>
      </c>
    </row>
    <row r="76" spans="1:2" x14ac:dyDescent="0.15">
      <c r="A76" t="s">
        <v>261</v>
      </c>
      <c r="B76" t="s">
        <v>251</v>
      </c>
    </row>
    <row r="77" spans="1:2" x14ac:dyDescent="0.15">
      <c r="A77" t="s">
        <v>262</v>
      </c>
      <c r="B77" t="s">
        <v>251</v>
      </c>
    </row>
    <row r="78" spans="1:2" x14ac:dyDescent="0.15">
      <c r="A78" t="s">
        <v>263</v>
      </c>
      <c r="B78" t="s">
        <v>251</v>
      </c>
    </row>
    <row r="79" spans="1:2" x14ac:dyDescent="0.15">
      <c r="A79" t="s">
        <v>264</v>
      </c>
      <c r="B79" t="s">
        <v>251</v>
      </c>
    </row>
    <row r="80" spans="1:2" x14ac:dyDescent="0.15">
      <c r="A80" t="s">
        <v>265</v>
      </c>
      <c r="B80" t="s">
        <v>251</v>
      </c>
    </row>
    <row r="81" spans="1:2" x14ac:dyDescent="0.15">
      <c r="A81" t="s">
        <v>266</v>
      </c>
      <c r="B81" t="s">
        <v>251</v>
      </c>
    </row>
    <row r="82" spans="1:2" x14ac:dyDescent="0.15">
      <c r="A82" t="s">
        <v>267</v>
      </c>
      <c r="B82" t="s">
        <v>251</v>
      </c>
    </row>
    <row r="83" spans="1:2" x14ac:dyDescent="0.15">
      <c r="A83" t="s">
        <v>268</v>
      </c>
      <c r="B83" t="s">
        <v>251</v>
      </c>
    </row>
    <row r="84" spans="1:2" x14ac:dyDescent="0.15">
      <c r="A84" t="s">
        <v>269</v>
      </c>
      <c r="B84" t="s">
        <v>251</v>
      </c>
    </row>
    <row r="85" spans="1:2" x14ac:dyDescent="0.15">
      <c r="A85" t="s">
        <v>270</v>
      </c>
      <c r="B85" t="s">
        <v>251</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2020-12-15T03:35:06Z</dcterms:created>
  <dcterms:modified xsi:type="dcterms:W3CDTF">2021-01-26T00:43:36Z</dcterms:modified>
  <cp:category/>
</cp:coreProperties>
</file>